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lhomsi\Desktop\New folder (2)\"/>
    </mc:Choice>
  </mc:AlternateContent>
  <xr:revisionPtr revIDLastSave="0" documentId="13_ncr:1_{E1738CA9-C585-4A44-82C5-69B4FD867F47}" xr6:coauthVersionLast="47" xr6:coauthVersionMax="47" xr10:uidLastSave="{00000000-0000-0000-0000-000000000000}"/>
  <bookViews>
    <workbookView xWindow="-28920" yWindow="-8970" windowWidth="29040" windowHeight="15990" xr2:uid="{C0BF0E76-5D7B-484A-A88E-3504293FE5CB}"/>
  </bookViews>
  <sheets>
    <sheet name="ECHO | Activities Breakdown" sheetId="1" r:id="rId1"/>
  </sheets>
  <definedNames>
    <definedName name="_xlnm._FilterDatabase" localSheetId="0" hidden="1">'ECHO | Activities Breakdown'!$A$2:$H$2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L19" i="1"/>
  <c r="L20" i="1"/>
  <c r="C27" i="1"/>
  <c r="C25" i="1"/>
  <c r="G26" i="1"/>
  <c r="G25" i="1"/>
  <c r="G24" i="1"/>
  <c r="F27" i="1"/>
  <c r="F25" i="1"/>
  <c r="F24" i="1"/>
  <c r="E24" i="1"/>
  <c r="D24" i="1"/>
  <c r="D27" i="1" l="1"/>
  <c r="F28" i="1"/>
  <c r="G28" i="1"/>
  <c r="F18" i="1" l="1"/>
  <c r="C26" i="1" s="1"/>
  <c r="O12" i="1" l="1"/>
  <c r="O13" i="1"/>
  <c r="O14" i="1"/>
  <c r="O15" i="1"/>
  <c r="O18" i="1"/>
  <c r="O19" i="1"/>
  <c r="O20" i="1"/>
  <c r="L18" i="1"/>
  <c r="E26" i="1" l="1"/>
  <c r="E25" i="1"/>
  <c r="E27" i="1"/>
  <c r="D26" i="1"/>
  <c r="D25" i="1"/>
  <c r="E28" i="1" l="1"/>
  <c r="D28" i="1"/>
</calcChain>
</file>

<file path=xl/sharedStrings.xml><?xml version="1.0" encoding="utf-8"?>
<sst xmlns="http://schemas.openxmlformats.org/spreadsheetml/2006/main" count="136" uniqueCount="78">
  <si>
    <r>
      <t>Sector</t>
    </r>
    <r>
      <rPr>
        <sz val="11"/>
        <color theme="0"/>
        <rFont val="Calibri"/>
        <family val="2"/>
      </rPr>
      <t> </t>
    </r>
  </si>
  <si>
    <t>Sub-Sector</t>
  </si>
  <si>
    <r>
      <t>Activities</t>
    </r>
    <r>
      <rPr>
        <sz val="11"/>
        <color theme="0"/>
        <rFont val="Calibri"/>
        <family val="2"/>
      </rPr>
      <t> </t>
    </r>
  </si>
  <si>
    <t>Applicable for TPM
Yes/No</t>
  </si>
  <si>
    <t xml:space="preserve"># Targeted beneficiaries Households
</t>
  </si>
  <si>
    <t># Targeted beneficiaries individuals</t>
  </si>
  <si>
    <t>Overlappng Activity? (Yes/No)
If this activity overlaps with other activities, these can be included in the same sample</t>
  </si>
  <si>
    <t>Estimated timeline for the monitoring (Please include an estimation of when the monitoring should take place / if unclear write TBD)</t>
  </si>
  <si>
    <t>surveys requested from TPM  (Please specify the number-  and try to consider gender segregation while deciding on the numbers)</t>
  </si>
  <si>
    <t>FGD Requested from TPM  (Please specify the number-  and try to consider gender segregation while deciding on the numbers)</t>
  </si>
  <si>
    <t xml:space="preserve"># of KII </t>
  </si>
  <si>
    <t># of Observation Visit</t>
  </si>
  <si>
    <t>Questions / Comments</t>
  </si>
  <si>
    <t>Starting From</t>
  </si>
  <si>
    <t>Ending in</t>
  </si>
  <si>
    <t xml:space="preserve">Surveys with Male </t>
  </si>
  <si>
    <t xml:space="preserve">Surveys with female </t>
  </si>
  <si>
    <t>Total Surveys</t>
  </si>
  <si>
    <t>FGDs with Male</t>
  </si>
  <si>
    <t>FGDs with Female</t>
  </si>
  <si>
    <t>Total FGDs</t>
  </si>
  <si>
    <t>Total KII</t>
  </si>
  <si>
    <t>Total Observation</t>
  </si>
  <si>
    <t xml:space="preserve">WASH </t>
  </si>
  <si>
    <t>Provision of sufficient, safe water supplies</t>
  </si>
  <si>
    <t>Water trucking</t>
  </si>
  <si>
    <t xml:space="preserve"> Yes </t>
  </si>
  <si>
    <t>N/A</t>
  </si>
  <si>
    <t>Those activites are packege in the same locations , Same BNFs same Sample</t>
  </si>
  <si>
    <t>Water stations operation</t>
  </si>
  <si>
    <t xml:space="preserve"> No </t>
  </si>
  <si>
    <t>Uniqe</t>
  </si>
  <si>
    <r>
      <rPr>
        <b/>
        <sz val="11"/>
        <color theme="1"/>
        <rFont val="Calibri"/>
        <family val="2"/>
        <scheme val="minor"/>
      </rPr>
      <t xml:space="preserve">Water systems rehabilitation </t>
    </r>
    <r>
      <rPr>
        <sz val="11"/>
        <color theme="1"/>
        <rFont val="Calibri"/>
        <family val="2"/>
        <scheme val="minor"/>
      </rPr>
      <t xml:space="preserve">including solar systems and water network </t>
    </r>
  </si>
  <si>
    <t> </t>
  </si>
  <si>
    <t xml:space="preserve">Provision of solid waste management services. </t>
  </si>
  <si>
    <t>Solid waste collection - SWM</t>
  </si>
  <si>
    <t>Sanitation</t>
  </si>
  <si>
    <t>desludging services</t>
  </si>
  <si>
    <t>sanitation and drainage systems</t>
  </si>
  <si>
    <t>Install and maintain latrines/ hand washing stations.</t>
  </si>
  <si>
    <t>safe hygiene behaviors</t>
  </si>
  <si>
    <t xml:space="preserve">Hygiene promotion sessions </t>
  </si>
  <si>
    <t xml:space="preserve">Soap kits distribution </t>
  </si>
  <si>
    <t xml:space="preserve">Protection </t>
  </si>
  <si>
    <t>GBV and protection risks</t>
  </si>
  <si>
    <t xml:space="preserve">GBV case management services for GBV survivors </t>
  </si>
  <si>
    <t>No</t>
  </si>
  <si>
    <t>NA</t>
  </si>
  <si>
    <t xml:space="preserve">Psychosocial support (PSS) through individual and group counselling </t>
  </si>
  <si>
    <t>Yes</t>
  </si>
  <si>
    <t>only group session could be monitored. The target for it is  425</t>
  </si>
  <si>
    <t>Facilitation of referrals for individuals at risk of GBV and protection violations through mobile outreach and protection help desks</t>
  </si>
  <si>
    <t>Protection information provision to women, girls, boys and men</t>
  </si>
  <si>
    <t xml:space="preserve">Provision of structured GBV awareness raising,life skills and skills building sessions </t>
  </si>
  <si>
    <t>we have 6 sub activities under this , 
TP- Male and Female
,GBV - M &amp; F
,AMAL - M &amp; F 
 EMB - M
,life skills M&amp;F 
 skills building sessions  - F
 so can we create one common FGD tool for the 4 mentioned sub activiites</t>
  </si>
  <si>
    <t>Women Led- Action Planning and Safety Audits</t>
  </si>
  <si>
    <t>4  women led network , 2 community committee</t>
  </si>
  <si>
    <t>Food Security &amp; Livelihoods</t>
  </si>
  <si>
    <t>Income generation opportunities</t>
  </si>
  <si>
    <t>business grant to start new/ re-establishing existing businesses</t>
  </si>
  <si>
    <t xml:space="preserve">20 BNFs starting a new business or re-establishing exsisting business </t>
  </si>
  <si>
    <t xml:space="preserve">Earthquake response </t>
  </si>
  <si>
    <t>MPCA</t>
  </si>
  <si>
    <t>MPCA Distribution</t>
  </si>
  <si>
    <t>Shelter and settlements</t>
  </si>
  <si>
    <t>Winterization</t>
  </si>
  <si>
    <t>Distribution of winterization cash assistance</t>
  </si>
  <si>
    <t>Violet Only we might have another partner</t>
  </si>
  <si>
    <t>Sector</t>
  </si>
  <si>
    <t>Total # of BNFs</t>
  </si>
  <si>
    <t># of Suveys</t>
  </si>
  <si>
    <t># of FGD</t>
  </si>
  <si>
    <t>KII</t>
  </si>
  <si>
    <t># Observation</t>
  </si>
  <si>
    <t>WASH</t>
  </si>
  <si>
    <t>LER</t>
  </si>
  <si>
    <t>ER</t>
  </si>
  <si>
    <t>Partner staff - 3 KII
Local Athourties - 3 KII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</si>
</sst>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* #,##0_);_(* \(#,##0\);_(* &quot;-&quot;??_);_(@_)"/>
    <numFmt numFmtId="165" formatCode="[$-409]dd\-mmm\-yy;@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444444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5" fillId="3" borderId="1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164" fontId="0" fillId="0" borderId="14" xfId="0" applyNumberFormat="1" applyBorder="1" applyAlignment="1">
      <alignment horizontal="center" vertical="center"/>
    </xf>
    <xf numFmtId="0" fontId="0" fillId="0" borderId="15" xfId="0" applyBorder="1"/>
    <xf numFmtId="0" fontId="0" fillId="3" borderId="13" xfId="0" applyFill="1" applyBorder="1" applyAlignment="1">
      <alignment wrapText="1"/>
    </xf>
    <xf numFmtId="0" fontId="6" fillId="3" borderId="13" xfId="0" applyFont="1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5" fontId="0" fillId="0" borderId="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16" fontId="8" fillId="5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" fontId="8" fillId="0" borderId="6" xfId="0" applyNumberFormat="1" applyFont="1" applyBorder="1" applyAlignment="1">
      <alignment horizontal="center" vertical="center"/>
    </xf>
    <xf numFmtId="0" fontId="0" fillId="3" borderId="19" xfId="0" applyFill="1" applyBorder="1"/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0" fillId="3" borderId="24" xfId="0" applyFill="1" applyBorder="1"/>
    <xf numFmtId="0" fontId="8" fillId="0" borderId="25" xfId="0" applyFont="1" applyBorder="1" applyAlignment="1">
      <alignment horizontal="center" vertical="center"/>
    </xf>
    <xf numFmtId="16" fontId="8" fillId="0" borderId="25" xfId="0" applyNumberFormat="1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wrapText="1"/>
    </xf>
    <xf numFmtId="0" fontId="8" fillId="5" borderId="30" xfId="0" applyFont="1" applyFill="1" applyBorder="1" applyAlignment="1">
      <alignment wrapText="1"/>
    </xf>
    <xf numFmtId="0" fontId="8" fillId="0" borderId="30" xfId="0" applyFont="1" applyBorder="1" applyAlignment="1">
      <alignment wrapText="1"/>
    </xf>
    <xf numFmtId="0" fontId="8" fillId="0" borderId="31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wrapText="1"/>
    </xf>
    <xf numFmtId="0" fontId="0" fillId="4" borderId="14" xfId="0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 wrapText="1"/>
    </xf>
    <xf numFmtId="164" fontId="0" fillId="0" borderId="3" xfId="0" applyNumberFormat="1" applyBorder="1" applyAlignment="1">
      <alignment horizontal="center" vertical="center"/>
    </xf>
    <xf numFmtId="15" fontId="0" fillId="0" borderId="3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164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5" fontId="0" fillId="6" borderId="1" xfId="0" applyNumberForma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5" fillId="6" borderId="4" xfId="0" applyFont="1" applyFill="1" applyBorder="1" applyAlignment="1">
      <alignment vertical="center" wrapText="1"/>
    </xf>
    <xf numFmtId="164" fontId="0" fillId="6" borderId="4" xfId="0" applyNumberForma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15" fontId="0" fillId="6" borderId="4" xfId="0" applyNumberForma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44" fontId="0" fillId="0" borderId="0" xfId="0" applyNumberFormat="1"/>
    <xf numFmtId="0" fontId="4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center" wrapText="1"/>
    </xf>
    <xf numFmtId="3" fontId="8" fillId="0" borderId="6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3347C-43CB-4DE2-839F-8CC58E3FB9CA}">
  <dimension ref="A1:R35"/>
  <sheetViews>
    <sheetView tabSelected="1" topLeftCell="B1" zoomScale="85" zoomScaleNormal="85" workbookViewId="0">
      <pane xSplit="2" ySplit="2" topLeftCell="J3" activePane="bottomRight" state="frozen"/>
      <selection pane="topRight" activeCell="D1" sqref="D1"/>
      <selection pane="bottomLeft" activeCell="B3" sqref="B3"/>
      <selection pane="bottomRight" activeCell="D24" sqref="D24"/>
    </sheetView>
  </sheetViews>
  <sheetFormatPr defaultColWidth="16.81640625" defaultRowHeight="31.5" customHeight="1" x14ac:dyDescent="0.35"/>
  <cols>
    <col min="1" max="1" width="17" bestFit="1" customWidth="1"/>
    <col min="2" max="2" width="21.81640625" customWidth="1"/>
    <col min="3" max="3" width="39.81640625" customWidth="1"/>
    <col min="4" max="4" width="21.453125" customWidth="1"/>
    <col min="5" max="5" width="17.7265625" bestFit="1" customWidth="1"/>
    <col min="6" max="6" width="17.1796875" bestFit="1" customWidth="1"/>
    <col min="7" max="7" width="32.26953125" style="1" customWidth="1"/>
    <col min="8" max="8" width="16.7265625" bestFit="1" customWidth="1"/>
    <col min="9" max="9" width="12.81640625" bestFit="1" customWidth="1"/>
    <col min="10" max="10" width="24.453125" customWidth="1"/>
    <col min="11" max="11" width="20.7265625" customWidth="1"/>
    <col min="12" max="12" width="12.1796875" bestFit="1" customWidth="1"/>
    <col min="13" max="13" width="16.81640625" customWidth="1"/>
    <col min="14" max="14" width="18.81640625" customWidth="1"/>
    <col min="15" max="15" width="17.81640625" customWidth="1"/>
    <col min="16" max="16" width="16" style="1" customWidth="1"/>
    <col min="17" max="17" width="29.81640625" style="1" customWidth="1"/>
    <col min="18" max="18" width="60.6328125" customWidth="1"/>
  </cols>
  <sheetData>
    <row r="1" spans="1:18" ht="58" customHeight="1" x14ac:dyDescent="0.35">
      <c r="A1" s="73" t="s">
        <v>0</v>
      </c>
      <c r="B1" s="73" t="s">
        <v>1</v>
      </c>
      <c r="C1" s="73" t="s">
        <v>2</v>
      </c>
      <c r="D1" s="73" t="s">
        <v>3</v>
      </c>
      <c r="E1" s="73" t="s">
        <v>4</v>
      </c>
      <c r="F1" s="73" t="s">
        <v>5</v>
      </c>
      <c r="G1" s="73" t="s">
        <v>6</v>
      </c>
      <c r="H1" s="73" t="s">
        <v>7</v>
      </c>
      <c r="I1" s="73"/>
      <c r="J1" s="73" t="s">
        <v>8</v>
      </c>
      <c r="K1" s="73"/>
      <c r="L1" s="73"/>
      <c r="M1" s="73" t="s">
        <v>9</v>
      </c>
      <c r="N1" s="73"/>
      <c r="O1" s="73"/>
      <c r="P1" s="5" t="s">
        <v>10</v>
      </c>
      <c r="Q1" s="5" t="s">
        <v>11</v>
      </c>
      <c r="R1" s="73" t="s">
        <v>12</v>
      </c>
    </row>
    <row r="2" spans="1:18" s="3" customFormat="1" ht="31.5" customHeight="1" thickBot="1" x14ac:dyDescent="0.4">
      <c r="A2" s="74"/>
      <c r="B2" s="74"/>
      <c r="C2" s="74"/>
      <c r="D2" s="74"/>
      <c r="E2" s="74"/>
      <c r="F2" s="74"/>
      <c r="G2" s="73"/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74"/>
    </row>
    <row r="3" spans="1:18" ht="29.5" thickBot="1" x14ac:dyDescent="0.4">
      <c r="A3" s="77" t="s">
        <v>23</v>
      </c>
      <c r="B3" s="85" t="s">
        <v>24</v>
      </c>
      <c r="C3" s="29" t="s">
        <v>25</v>
      </c>
      <c r="D3" s="30" t="s">
        <v>26</v>
      </c>
      <c r="E3" s="31" t="s">
        <v>27</v>
      </c>
      <c r="F3" s="69">
        <v>129670</v>
      </c>
      <c r="G3" s="22" t="s">
        <v>26</v>
      </c>
      <c r="H3" s="28">
        <v>45039</v>
      </c>
      <c r="I3" s="28">
        <v>44981</v>
      </c>
      <c r="J3" s="22">
        <v>192</v>
      </c>
      <c r="K3" s="22">
        <v>192</v>
      </c>
      <c r="L3" s="22">
        <v>384</v>
      </c>
      <c r="M3" s="22">
        <v>3</v>
      </c>
      <c r="N3" s="22">
        <v>4</v>
      </c>
      <c r="O3" s="22">
        <v>7</v>
      </c>
      <c r="P3" s="22">
        <v>0</v>
      </c>
      <c r="Q3" s="36">
        <v>0</v>
      </c>
      <c r="R3" s="38" t="s">
        <v>28</v>
      </c>
    </row>
    <row r="4" spans="1:18" ht="14.5" x14ac:dyDescent="0.35">
      <c r="A4" s="78"/>
      <c r="B4" s="86"/>
      <c r="C4" s="7" t="s">
        <v>29</v>
      </c>
      <c r="D4" s="25" t="s">
        <v>26</v>
      </c>
      <c r="E4" s="24" t="s">
        <v>27</v>
      </c>
      <c r="F4" s="70"/>
      <c r="G4" s="24" t="s">
        <v>30</v>
      </c>
      <c r="H4" s="26">
        <v>45039</v>
      </c>
      <c r="I4" s="26">
        <v>44981</v>
      </c>
      <c r="J4" s="24">
        <v>71</v>
      </c>
      <c r="K4" s="24">
        <v>71</v>
      </c>
      <c r="L4" s="31">
        <v>142</v>
      </c>
      <c r="M4" s="24">
        <v>3</v>
      </c>
      <c r="N4" s="24">
        <v>3</v>
      </c>
      <c r="O4" s="24">
        <v>6</v>
      </c>
      <c r="P4" s="24">
        <v>4</v>
      </c>
      <c r="Q4" s="35">
        <v>0</v>
      </c>
      <c r="R4" s="39" t="s">
        <v>31</v>
      </c>
    </row>
    <row r="5" spans="1:18" ht="29" x14ac:dyDescent="0.35">
      <c r="A5" s="78"/>
      <c r="B5" s="86"/>
      <c r="C5" s="8" t="s">
        <v>32</v>
      </c>
      <c r="D5" s="27" t="s">
        <v>26</v>
      </c>
      <c r="E5" s="22" t="s">
        <v>27</v>
      </c>
      <c r="F5" s="71"/>
      <c r="G5" s="22" t="s">
        <v>27</v>
      </c>
      <c r="H5" s="28">
        <v>45192</v>
      </c>
      <c r="I5" s="28">
        <v>44981</v>
      </c>
      <c r="J5" s="22" t="s">
        <v>27</v>
      </c>
      <c r="K5" s="22" t="s">
        <v>27</v>
      </c>
      <c r="L5" s="22">
        <v>0</v>
      </c>
      <c r="M5" s="22" t="s">
        <v>33</v>
      </c>
      <c r="N5" s="22" t="s">
        <v>33</v>
      </c>
      <c r="O5" s="22">
        <v>0</v>
      </c>
      <c r="P5" s="22">
        <v>4</v>
      </c>
      <c r="Q5" s="36">
        <v>2</v>
      </c>
      <c r="R5" s="40" t="s">
        <v>28</v>
      </c>
    </row>
    <row r="6" spans="1:18" ht="31.5" customHeight="1" x14ac:dyDescent="0.35">
      <c r="A6" s="78"/>
      <c r="B6" s="16" t="s">
        <v>34</v>
      </c>
      <c r="C6" s="7" t="s">
        <v>35</v>
      </c>
      <c r="D6" s="27" t="s">
        <v>26</v>
      </c>
      <c r="E6" s="22" t="s">
        <v>27</v>
      </c>
      <c r="F6" s="68">
        <v>2994</v>
      </c>
      <c r="G6" s="22" t="s">
        <v>26</v>
      </c>
      <c r="H6" s="28">
        <v>45039</v>
      </c>
      <c r="I6" s="28">
        <v>44981</v>
      </c>
      <c r="J6" s="22">
        <v>192</v>
      </c>
      <c r="K6" s="22">
        <v>192</v>
      </c>
      <c r="L6" s="22">
        <v>384</v>
      </c>
      <c r="M6" s="22">
        <v>3</v>
      </c>
      <c r="N6" s="22">
        <v>3</v>
      </c>
      <c r="O6" s="22">
        <v>6</v>
      </c>
      <c r="P6" s="22">
        <v>0</v>
      </c>
      <c r="Q6" s="36">
        <v>0</v>
      </c>
      <c r="R6" s="40" t="s">
        <v>28</v>
      </c>
    </row>
    <row r="7" spans="1:18" ht="29" x14ac:dyDescent="0.35">
      <c r="A7" s="78"/>
      <c r="B7" s="75" t="s">
        <v>36</v>
      </c>
      <c r="C7" s="7" t="s">
        <v>37</v>
      </c>
      <c r="D7" s="27" t="s">
        <v>26</v>
      </c>
      <c r="E7" s="22" t="s">
        <v>27</v>
      </c>
      <c r="F7" s="70">
        <v>6000</v>
      </c>
      <c r="G7" s="22" t="s">
        <v>26</v>
      </c>
      <c r="H7" s="28">
        <v>45039</v>
      </c>
      <c r="I7" s="28">
        <v>44981</v>
      </c>
      <c r="J7" s="22">
        <v>192</v>
      </c>
      <c r="K7" s="22">
        <v>192</v>
      </c>
      <c r="L7" s="22">
        <v>384</v>
      </c>
      <c r="M7" s="22">
        <v>3</v>
      </c>
      <c r="N7" s="22">
        <v>3</v>
      </c>
      <c r="O7" s="22">
        <v>6</v>
      </c>
      <c r="P7" s="22">
        <v>0</v>
      </c>
      <c r="Q7" s="36">
        <v>0</v>
      </c>
      <c r="R7" s="40" t="s">
        <v>28</v>
      </c>
    </row>
    <row r="8" spans="1:18" ht="14.5" x14ac:dyDescent="0.35">
      <c r="A8" s="78"/>
      <c r="B8" s="75"/>
      <c r="C8" s="7" t="s">
        <v>38</v>
      </c>
      <c r="D8" s="25" t="s">
        <v>26</v>
      </c>
      <c r="E8" s="24" t="s">
        <v>27</v>
      </c>
      <c r="F8" s="70"/>
      <c r="G8" s="24" t="s">
        <v>30</v>
      </c>
      <c r="H8" s="26">
        <v>45192</v>
      </c>
      <c r="I8" s="26">
        <v>44981</v>
      </c>
      <c r="J8" s="24" t="s">
        <v>33</v>
      </c>
      <c r="K8" s="24" t="s">
        <v>33</v>
      </c>
      <c r="L8" s="24">
        <v>0</v>
      </c>
      <c r="M8" s="24">
        <v>1</v>
      </c>
      <c r="N8" s="24">
        <v>1</v>
      </c>
      <c r="O8" s="24">
        <v>2</v>
      </c>
      <c r="P8" s="24">
        <v>2</v>
      </c>
      <c r="Q8" s="35">
        <v>0</v>
      </c>
      <c r="R8" s="39" t="s">
        <v>31</v>
      </c>
    </row>
    <row r="9" spans="1:18" ht="34" customHeight="1" x14ac:dyDescent="0.35">
      <c r="A9" s="78"/>
      <c r="B9" s="75"/>
      <c r="C9" s="8" t="s">
        <v>39</v>
      </c>
      <c r="D9" s="27" t="s">
        <v>26</v>
      </c>
      <c r="E9" s="22" t="s">
        <v>27</v>
      </c>
      <c r="F9" s="71"/>
      <c r="G9" s="22" t="s">
        <v>26</v>
      </c>
      <c r="H9" s="28">
        <v>45192</v>
      </c>
      <c r="I9" s="28">
        <v>44981</v>
      </c>
      <c r="J9" s="22">
        <v>192</v>
      </c>
      <c r="K9" s="22">
        <v>192</v>
      </c>
      <c r="L9" s="22">
        <v>384</v>
      </c>
      <c r="M9" s="22">
        <v>3</v>
      </c>
      <c r="N9" s="22">
        <v>3</v>
      </c>
      <c r="O9" s="22">
        <v>6</v>
      </c>
      <c r="P9" s="22">
        <v>0</v>
      </c>
      <c r="Q9" s="36">
        <v>0</v>
      </c>
      <c r="R9" s="40" t="s">
        <v>28</v>
      </c>
    </row>
    <row r="10" spans="1:18" ht="29" x14ac:dyDescent="0.35">
      <c r="A10" s="78"/>
      <c r="B10" s="75" t="s">
        <v>40</v>
      </c>
      <c r="C10" s="7" t="s">
        <v>41</v>
      </c>
      <c r="D10" s="27" t="s">
        <v>26</v>
      </c>
      <c r="E10" s="22" t="s">
        <v>27</v>
      </c>
      <c r="F10" s="70">
        <v>40000</v>
      </c>
      <c r="G10" s="22" t="s">
        <v>26</v>
      </c>
      <c r="H10" s="28">
        <v>45039</v>
      </c>
      <c r="I10" s="28">
        <v>44981</v>
      </c>
      <c r="J10" s="22">
        <v>192</v>
      </c>
      <c r="K10" s="22">
        <v>192</v>
      </c>
      <c r="L10" s="22">
        <v>384</v>
      </c>
      <c r="M10" s="22">
        <v>3</v>
      </c>
      <c r="N10" s="22">
        <v>3</v>
      </c>
      <c r="O10" s="22">
        <v>6</v>
      </c>
      <c r="P10" s="22">
        <v>0</v>
      </c>
      <c r="Q10" s="36">
        <v>0</v>
      </c>
      <c r="R10" s="40" t="s">
        <v>28</v>
      </c>
    </row>
    <row r="11" spans="1:18" ht="29.5" thickBot="1" x14ac:dyDescent="0.4">
      <c r="A11" s="79"/>
      <c r="B11" s="76"/>
      <c r="C11" s="32" t="s">
        <v>42</v>
      </c>
      <c r="D11" s="23" t="s">
        <v>26</v>
      </c>
      <c r="E11" s="33" t="s">
        <v>27</v>
      </c>
      <c r="F11" s="72"/>
      <c r="G11" s="33" t="s">
        <v>26</v>
      </c>
      <c r="H11" s="34">
        <v>45039</v>
      </c>
      <c r="I11" s="34">
        <v>44981</v>
      </c>
      <c r="J11" s="33">
        <v>192</v>
      </c>
      <c r="K11" s="33">
        <v>192</v>
      </c>
      <c r="L11" s="33">
        <v>384</v>
      </c>
      <c r="M11" s="33">
        <v>3</v>
      </c>
      <c r="N11" s="33">
        <v>3</v>
      </c>
      <c r="O11" s="33">
        <v>6</v>
      </c>
      <c r="P11" s="33">
        <v>0</v>
      </c>
      <c r="Q11" s="37">
        <v>0</v>
      </c>
      <c r="R11" s="41" t="s">
        <v>28</v>
      </c>
    </row>
    <row r="12" spans="1:18" ht="9.65" customHeight="1" thickBot="1" x14ac:dyDescent="0.4">
      <c r="A12" s="80" t="s">
        <v>43</v>
      </c>
      <c r="B12" s="83" t="s">
        <v>44</v>
      </c>
      <c r="C12" s="59" t="s">
        <v>45</v>
      </c>
      <c r="D12" s="60" t="s">
        <v>46</v>
      </c>
      <c r="E12" s="61" t="s">
        <v>47</v>
      </c>
      <c r="F12" s="61">
        <v>510</v>
      </c>
      <c r="G12" s="60" t="s">
        <v>46</v>
      </c>
      <c r="H12" s="62">
        <v>45139</v>
      </c>
      <c r="I12" s="62">
        <v>45337</v>
      </c>
      <c r="J12" s="61">
        <v>0</v>
      </c>
      <c r="K12" s="61">
        <v>0</v>
      </c>
      <c r="L12" s="63">
        <v>0</v>
      </c>
      <c r="M12" s="61">
        <v>0</v>
      </c>
      <c r="N12" s="61">
        <v>0</v>
      </c>
      <c r="O12" s="61">
        <f t="shared" ref="O12:O20" si="0">M12+N12</f>
        <v>0</v>
      </c>
      <c r="P12" s="61">
        <v>0</v>
      </c>
      <c r="Q12" s="61">
        <v>0</v>
      </c>
      <c r="R12" s="64"/>
    </row>
    <row r="13" spans="1:18" ht="47.15" customHeight="1" x14ac:dyDescent="0.35">
      <c r="A13" s="81"/>
      <c r="B13" s="75"/>
      <c r="C13" s="9" t="s">
        <v>48</v>
      </c>
      <c r="D13" s="6" t="s">
        <v>49</v>
      </c>
      <c r="E13" s="4" t="s">
        <v>47</v>
      </c>
      <c r="F13" s="4">
        <v>610</v>
      </c>
      <c r="G13" s="6" t="s">
        <v>46</v>
      </c>
      <c r="H13" s="19">
        <v>45139</v>
      </c>
      <c r="I13" s="19">
        <v>45337</v>
      </c>
      <c r="J13" s="4">
        <v>81</v>
      </c>
      <c r="K13" s="4">
        <v>122</v>
      </c>
      <c r="L13" s="50">
        <v>149</v>
      </c>
      <c r="M13" s="4">
        <v>2</v>
      </c>
      <c r="N13" s="4">
        <v>2</v>
      </c>
      <c r="O13" s="4">
        <f t="shared" si="0"/>
        <v>4</v>
      </c>
      <c r="P13" s="4">
        <v>0</v>
      </c>
      <c r="Q13" s="4">
        <v>4</v>
      </c>
      <c r="R13" s="20" t="s">
        <v>50</v>
      </c>
    </row>
    <row r="14" spans="1:18" ht="9" customHeight="1" x14ac:dyDescent="0.35">
      <c r="A14" s="81"/>
      <c r="B14" s="75"/>
      <c r="C14" s="53" t="s">
        <v>51</v>
      </c>
      <c r="D14" s="54" t="s">
        <v>46</v>
      </c>
      <c r="E14" s="55" t="s">
        <v>47</v>
      </c>
      <c r="F14" s="55">
        <v>275</v>
      </c>
      <c r="G14" s="54" t="s">
        <v>46</v>
      </c>
      <c r="H14" s="56">
        <v>45139</v>
      </c>
      <c r="I14" s="56">
        <v>45337</v>
      </c>
      <c r="J14" s="55">
        <v>0</v>
      </c>
      <c r="K14" s="55">
        <v>0</v>
      </c>
      <c r="L14" s="57">
        <v>0</v>
      </c>
      <c r="M14" s="55">
        <v>0</v>
      </c>
      <c r="N14" s="55">
        <v>0</v>
      </c>
      <c r="O14" s="55">
        <f t="shared" si="0"/>
        <v>0</v>
      </c>
      <c r="P14" s="55">
        <v>0</v>
      </c>
      <c r="Q14" s="55">
        <v>0</v>
      </c>
      <c r="R14" s="58"/>
    </row>
    <row r="15" spans="1:18" ht="37.5" customHeight="1" x14ac:dyDescent="0.35">
      <c r="A15" s="81"/>
      <c r="B15" s="75"/>
      <c r="C15" s="9" t="s">
        <v>52</v>
      </c>
      <c r="D15" s="6" t="s">
        <v>49</v>
      </c>
      <c r="E15" s="4" t="s">
        <v>47</v>
      </c>
      <c r="F15" s="4">
        <v>3600</v>
      </c>
      <c r="G15" s="6" t="s">
        <v>46</v>
      </c>
      <c r="H15" s="19">
        <v>45139</v>
      </c>
      <c r="I15" s="19">
        <v>45337</v>
      </c>
      <c r="J15" s="4"/>
      <c r="K15" s="4"/>
      <c r="L15" s="51">
        <v>94</v>
      </c>
      <c r="M15" s="4">
        <v>0</v>
      </c>
      <c r="N15" s="4">
        <v>0</v>
      </c>
      <c r="O15" s="4">
        <f t="shared" si="0"/>
        <v>0</v>
      </c>
      <c r="P15" s="4">
        <v>0</v>
      </c>
      <c r="Q15" s="4">
        <v>4</v>
      </c>
      <c r="R15" s="20"/>
    </row>
    <row r="16" spans="1:18" ht="133" customHeight="1" x14ac:dyDescent="0.35">
      <c r="A16" s="81"/>
      <c r="B16" s="75"/>
      <c r="C16" s="9" t="s">
        <v>53</v>
      </c>
      <c r="D16" s="6" t="s">
        <v>49</v>
      </c>
      <c r="E16" s="4" t="s">
        <v>47</v>
      </c>
      <c r="F16" s="4">
        <v>6500</v>
      </c>
      <c r="G16" s="6" t="s">
        <v>46</v>
      </c>
      <c r="H16" s="19">
        <v>45139</v>
      </c>
      <c r="I16" s="19">
        <v>45337</v>
      </c>
      <c r="J16" s="4">
        <v>83</v>
      </c>
      <c r="K16" s="4">
        <v>280</v>
      </c>
      <c r="L16" s="51">
        <v>303</v>
      </c>
      <c r="M16" s="4">
        <v>10</v>
      </c>
      <c r="N16" s="4">
        <v>10</v>
      </c>
      <c r="O16" s="4">
        <v>10</v>
      </c>
      <c r="P16" s="4">
        <v>6</v>
      </c>
      <c r="Q16" s="4">
        <v>6</v>
      </c>
      <c r="R16" s="21" t="s">
        <v>54</v>
      </c>
    </row>
    <row r="17" spans="1:18" ht="40.5" customHeight="1" thickBot="1" x14ac:dyDescent="0.4">
      <c r="A17" s="82"/>
      <c r="B17" s="84"/>
      <c r="C17" s="45" t="s">
        <v>55</v>
      </c>
      <c r="D17" s="46" t="s">
        <v>49</v>
      </c>
      <c r="E17" s="42" t="s">
        <v>47</v>
      </c>
      <c r="F17" s="42">
        <v>100</v>
      </c>
      <c r="G17" s="46" t="s">
        <v>46</v>
      </c>
      <c r="H17" s="47">
        <v>45139</v>
      </c>
      <c r="I17" s="47">
        <v>45337</v>
      </c>
      <c r="J17" s="42">
        <v>0</v>
      </c>
      <c r="K17" s="42">
        <v>0</v>
      </c>
      <c r="L17" s="52">
        <v>0</v>
      </c>
      <c r="M17" s="42">
        <v>0</v>
      </c>
      <c r="N17" s="42">
        <v>2</v>
      </c>
      <c r="O17" s="42">
        <v>2</v>
      </c>
      <c r="P17" s="42">
        <v>6</v>
      </c>
      <c r="Q17" s="42">
        <v>0</v>
      </c>
      <c r="R17" s="48" t="s">
        <v>56</v>
      </c>
    </row>
    <row r="18" spans="1:18" ht="36.65" customHeight="1" thickBot="1" x14ac:dyDescent="0.4">
      <c r="A18" s="13" t="s">
        <v>57</v>
      </c>
      <c r="B18" s="15" t="s">
        <v>58</v>
      </c>
      <c r="C18" s="10" t="s">
        <v>59</v>
      </c>
      <c r="D18" s="11" t="s">
        <v>49</v>
      </c>
      <c r="E18" s="17">
        <v>400</v>
      </c>
      <c r="F18" s="17">
        <f>E18*5</f>
        <v>2000</v>
      </c>
      <c r="G18" s="11" t="s">
        <v>46</v>
      </c>
      <c r="H18" s="18">
        <v>45139</v>
      </c>
      <c r="I18" s="18">
        <v>45350</v>
      </c>
      <c r="J18" s="17">
        <v>15</v>
      </c>
      <c r="K18" s="17">
        <v>25</v>
      </c>
      <c r="L18" s="17">
        <f t="shared" ref="L18:L20" si="1">J18+K18</f>
        <v>40</v>
      </c>
      <c r="M18" s="17">
        <v>2</v>
      </c>
      <c r="N18" s="17">
        <v>3</v>
      </c>
      <c r="O18" s="17">
        <f t="shared" si="0"/>
        <v>5</v>
      </c>
      <c r="P18" s="17">
        <v>0</v>
      </c>
      <c r="Q18" s="17">
        <v>20</v>
      </c>
      <c r="R18" s="87" t="s">
        <v>60</v>
      </c>
    </row>
    <row r="19" spans="1:18" ht="35.5" customHeight="1" thickBot="1" x14ac:dyDescent="0.4">
      <c r="A19" s="14" t="s">
        <v>61</v>
      </c>
      <c r="B19" s="15" t="s">
        <v>62</v>
      </c>
      <c r="C19" s="10" t="s">
        <v>63</v>
      </c>
      <c r="D19" s="11" t="s">
        <v>49</v>
      </c>
      <c r="E19" s="17">
        <v>11400</v>
      </c>
      <c r="F19" s="49">
        <v>57000</v>
      </c>
      <c r="G19" s="11" t="s">
        <v>46</v>
      </c>
      <c r="H19" s="18">
        <v>45139</v>
      </c>
      <c r="I19" s="18">
        <v>45200</v>
      </c>
      <c r="J19" s="17">
        <v>191</v>
      </c>
      <c r="K19" s="17">
        <v>191</v>
      </c>
      <c r="L19" s="17">
        <f t="shared" si="1"/>
        <v>382</v>
      </c>
      <c r="M19" s="17">
        <v>3</v>
      </c>
      <c r="N19" s="17">
        <v>3</v>
      </c>
      <c r="O19" s="44">
        <f t="shared" si="0"/>
        <v>6</v>
      </c>
      <c r="P19" s="44">
        <v>6</v>
      </c>
      <c r="Q19" s="17">
        <v>12</v>
      </c>
      <c r="R19" s="43" t="s">
        <v>77</v>
      </c>
    </row>
    <row r="20" spans="1:18" ht="35.5" customHeight="1" thickBot="1" x14ac:dyDescent="0.4">
      <c r="A20" s="13" t="s">
        <v>64</v>
      </c>
      <c r="B20" s="15" t="s">
        <v>65</v>
      </c>
      <c r="C20" s="10" t="s">
        <v>66</v>
      </c>
      <c r="D20" s="11" t="s">
        <v>49</v>
      </c>
      <c r="E20" s="17">
        <v>8200</v>
      </c>
      <c r="F20" s="17">
        <v>41000</v>
      </c>
      <c r="G20" s="11" t="s">
        <v>46</v>
      </c>
      <c r="H20" s="18">
        <v>45200</v>
      </c>
      <c r="I20" s="18">
        <v>45260</v>
      </c>
      <c r="J20" s="17">
        <v>191</v>
      </c>
      <c r="K20" s="17">
        <v>191</v>
      </c>
      <c r="L20" s="17">
        <f t="shared" si="1"/>
        <v>382</v>
      </c>
      <c r="M20" s="17">
        <v>1</v>
      </c>
      <c r="N20" s="17">
        <v>1</v>
      </c>
      <c r="O20" s="44">
        <f t="shared" si="0"/>
        <v>2</v>
      </c>
      <c r="P20" s="44">
        <v>2</v>
      </c>
      <c r="Q20" s="17">
        <v>15</v>
      </c>
      <c r="R20" s="12" t="s">
        <v>67</v>
      </c>
    </row>
    <row r="21" spans="1:18" ht="14.5" x14ac:dyDescent="0.35"/>
    <row r="22" spans="1:18" ht="14.5" x14ac:dyDescent="0.35"/>
    <row r="23" spans="1:18" ht="14.5" x14ac:dyDescent="0.35">
      <c r="B23" s="66" t="s">
        <v>68</v>
      </c>
      <c r="C23" s="66" t="s">
        <v>69</v>
      </c>
      <c r="D23" s="67" t="s">
        <v>70</v>
      </c>
      <c r="E23" s="67" t="s">
        <v>71</v>
      </c>
      <c r="F23" s="67" t="s">
        <v>72</v>
      </c>
      <c r="G23" s="67" t="s">
        <v>73</v>
      </c>
    </row>
    <row r="24" spans="1:18" ht="14.5" x14ac:dyDescent="0.35">
      <c r="B24" s="2" t="s">
        <v>74</v>
      </c>
      <c r="C24" s="2">
        <v>129670</v>
      </c>
      <c r="D24" s="2">
        <f>SUM(L3,L4)</f>
        <v>526</v>
      </c>
      <c r="E24" s="2">
        <f>SUM(O3,O4,O8)</f>
        <v>15</v>
      </c>
      <c r="F24" s="2">
        <f>SUM(P4:P5,P8)</f>
        <v>10</v>
      </c>
      <c r="G24" s="2">
        <f>SUM(Q3:Q11)</f>
        <v>2</v>
      </c>
    </row>
    <row r="25" spans="1:18" ht="14.5" x14ac:dyDescent="0.35">
      <c r="B25" s="2" t="s">
        <v>43</v>
      </c>
      <c r="C25" s="2">
        <f>SUM(F12:F17)</f>
        <v>11595</v>
      </c>
      <c r="D25" s="2">
        <f>SUM(L12:L17)</f>
        <v>546</v>
      </c>
      <c r="E25" s="2">
        <f>SUM(O12:O17)</f>
        <v>16</v>
      </c>
      <c r="F25" s="2">
        <f>SUM(P12:P17)</f>
        <v>12</v>
      </c>
      <c r="G25" s="2">
        <f>SUM(Q12:Q17)</f>
        <v>14</v>
      </c>
    </row>
    <row r="26" spans="1:18" ht="14.5" x14ac:dyDescent="0.35">
      <c r="B26" s="2" t="s">
        <v>75</v>
      </c>
      <c r="C26" s="2">
        <f>F18</f>
        <v>2000</v>
      </c>
      <c r="D26" s="2">
        <f>L18</f>
        <v>40</v>
      </c>
      <c r="E26" s="2">
        <f>O18</f>
        <v>5</v>
      </c>
      <c r="F26" s="2">
        <v>0</v>
      </c>
      <c r="G26" s="2">
        <f>SUM(Q18)</f>
        <v>20</v>
      </c>
    </row>
    <row r="27" spans="1:18" ht="14.5" x14ac:dyDescent="0.35">
      <c r="B27" s="2" t="s">
        <v>76</v>
      </c>
      <c r="C27" s="2">
        <f>SUM(F19:F20)</f>
        <v>98000</v>
      </c>
      <c r="D27" s="2">
        <f>SUM(L19:L20)</f>
        <v>764</v>
      </c>
      <c r="E27" s="2">
        <f>SUM(O19:O20)</f>
        <v>8</v>
      </c>
      <c r="F27" s="2">
        <f>SUM(P19:P20)</f>
        <v>8</v>
      </c>
      <c r="G27" s="2">
        <f>SUM(Q19:Q20)</f>
        <v>27</v>
      </c>
    </row>
    <row r="28" spans="1:18" ht="14.5" x14ac:dyDescent="0.35">
      <c r="B28" s="2"/>
      <c r="C28" s="2"/>
      <c r="D28" s="2">
        <f>SUM(D24:D27)</f>
        <v>1876</v>
      </c>
      <c r="E28" s="2">
        <f>SUM(E24:E27)</f>
        <v>44</v>
      </c>
      <c r="F28" s="2">
        <f>SUM(F24:F27)</f>
        <v>30</v>
      </c>
      <c r="G28" s="2">
        <f>SUM(G24:G27)</f>
        <v>63</v>
      </c>
    </row>
    <row r="29" spans="1:18" ht="14.5" x14ac:dyDescent="0.35">
      <c r="G29"/>
      <c r="L29" s="65"/>
    </row>
    <row r="30" spans="1:18" ht="14.5" x14ac:dyDescent="0.35"/>
    <row r="31" spans="1:18" ht="14.5" x14ac:dyDescent="0.35"/>
    <row r="32" spans="1:18" ht="14.5" x14ac:dyDescent="0.35"/>
    <row r="33" ht="14.5" x14ac:dyDescent="0.35"/>
    <row r="34" ht="14.5" x14ac:dyDescent="0.35"/>
    <row r="35" ht="14.5" x14ac:dyDescent="0.35"/>
  </sheetData>
  <autoFilter ref="A2:H2" xr:uid="{0433347C-43CB-4DE2-839F-8CC58E3FB9CA}"/>
  <mergeCells count="20">
    <mergeCell ref="B7:B9"/>
    <mergeCell ref="B10:B11"/>
    <mergeCell ref="A3:A11"/>
    <mergeCell ref="A12:A17"/>
    <mergeCell ref="B12:B17"/>
    <mergeCell ref="B3:B5"/>
    <mergeCell ref="A1:A2"/>
    <mergeCell ref="B1:B2"/>
    <mergeCell ref="C1:C2"/>
    <mergeCell ref="D1:D2"/>
    <mergeCell ref="E1:E2"/>
    <mergeCell ref="F3:F5"/>
    <mergeCell ref="F7:F9"/>
    <mergeCell ref="F10:F11"/>
    <mergeCell ref="R1:R2"/>
    <mergeCell ref="H1:I1"/>
    <mergeCell ref="F1:F2"/>
    <mergeCell ref="G1:G2"/>
    <mergeCell ref="J1:L1"/>
    <mergeCell ref="M1:O1"/>
  </mergeCells>
  <dataValidations count="1">
    <dataValidation type="list" allowBlank="1" showInputMessage="1" showErrorMessage="1" sqref="G12:G20 D12:D20" xr:uid="{83D82877-584C-4A90-BEE4-F541DF543FD6}">
      <formula1>"Yes, No"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62190CB52640439C0167517735D54D" ma:contentTypeVersion="16" ma:contentTypeDescription="Create a new document." ma:contentTypeScope="" ma:versionID="aa2d1f3cb85d6d2e9637b5be0a173947">
  <xsd:schema xmlns:xsd="http://www.w3.org/2001/XMLSchema" xmlns:xs="http://www.w3.org/2001/XMLSchema" xmlns:p="http://schemas.microsoft.com/office/2006/metadata/properties" xmlns:ns2="dabda55f-83ba-4970-9fcb-4fd8f0714a52" xmlns:ns3="42006f43-948d-4dd5-9568-32339da2e99a" xmlns:ns4="3be80cc6-fee6-4d7f-9ee2-3859813847e8" targetNamespace="http://schemas.microsoft.com/office/2006/metadata/properties" ma:root="true" ma:fieldsID="469bbb4ccc56cea0784b57fc97e0fefe" ns2:_="" ns3:_="" ns4:_="">
    <xsd:import namespace="dabda55f-83ba-4970-9fcb-4fd8f0714a52"/>
    <xsd:import namespace="42006f43-948d-4dd5-9568-32339da2e99a"/>
    <xsd:import namespace="3be80cc6-fee6-4d7f-9ee2-3859813847e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4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da55f-83ba-4970-9fcb-4fd8f0714a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06f43-948d-4dd5-9568-32339da2e9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3c6d8ff-8d6f-4438-9589-c3c4332962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e80cc6-fee6-4d7f-9ee2-3859813847e8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d6cc67b0-6d99-4485-b8aa-5117357cd3f9}" ma:internalName="TaxCatchAll" ma:showField="CatchAllData" ma:web="dabda55f-83ba-4970-9fcb-4fd8f0714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e80cc6-fee6-4d7f-9ee2-3859813847e8" xsi:nil="true"/>
    <lcf76f155ced4ddcb4097134ff3c332f xmlns="42006f43-948d-4dd5-9568-32339da2e99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6CF661-C7EA-4699-B3D4-C4D1CED2D3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bda55f-83ba-4970-9fcb-4fd8f0714a52"/>
    <ds:schemaRef ds:uri="42006f43-948d-4dd5-9568-32339da2e99a"/>
    <ds:schemaRef ds:uri="3be80cc6-fee6-4d7f-9ee2-385981384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DD406C-32FB-4690-ADF1-FF8836C14A10}">
  <ds:schemaRefs>
    <ds:schemaRef ds:uri="http://schemas.microsoft.com/office/2006/metadata/properties"/>
    <ds:schemaRef ds:uri="http://schemas.microsoft.com/office/infopath/2007/PartnerControls"/>
    <ds:schemaRef ds:uri="3be80cc6-fee6-4d7f-9ee2-3859813847e8"/>
    <ds:schemaRef ds:uri="42006f43-948d-4dd5-9568-32339da2e99a"/>
  </ds:schemaRefs>
</ds:datastoreItem>
</file>

<file path=customXml/itemProps3.xml><?xml version="1.0" encoding="utf-8"?>
<ds:datastoreItem xmlns:ds="http://schemas.openxmlformats.org/officeDocument/2006/customXml" ds:itemID="{06A48C16-1648-401E-A358-0B9DA85208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ECHO | Activities Breakdown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Deema Alwan</dc:creator>
  <cp:keywords/>
  <dc:description/>
  <cp:lastModifiedBy>Rashed Al Homsi</cp:lastModifiedBy>
  <cp:revision/>
  <dcterms:created xsi:type="dcterms:W3CDTF">2022-09-21T07:18:29Z</dcterms:created>
  <dcterms:modified xsi:type="dcterms:W3CDTF">2023-09-21T08:22:55Z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0x0101007562190CB52640439C0167517735D54D</vt:lpwstr>
  </property>
</Properties>
</file>