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savethechildren1.sharepoint.com/sites/tco.af/Shared Documents/06. Supply Chain/05. Procurement/11.2. Formal Bids 2024/RFQ-TUR-2024-075 Hatay Landscaping Works/02-RFQ/"/>
    </mc:Choice>
  </mc:AlternateContent>
  <xr:revisionPtr revIDLastSave="1043" documentId="13_ncr:1_{5B6A80E4-7E2F-44C4-AB30-5307BB5DAEC8}" xr6:coauthVersionLast="47" xr6:coauthVersionMax="47" xr10:uidLastSave="{B3092A81-A4FC-4649-9517-E21452F0D820}"/>
  <bookViews>
    <workbookView xWindow="-108" yWindow="-108" windowWidth="23256" windowHeight="12456" xr2:uid="{00000000-000D-0000-FFFF-FFFF00000000}"/>
  </bookViews>
  <sheets>
    <sheet name="BoQ_Hilalkent" sheetId="12" r:id="rId1"/>
    <sheet name="BoQ_Saraykent" sheetId="13" r:id="rId2"/>
    <sheet name="Zaman Çizelgesi" sheetId="9" r:id="rId3"/>
    <sheet name="SUMMARY" sheetId="14" r:id="rId4"/>
  </sheets>
  <definedNames>
    <definedName name="_xlnm.Print_Area" localSheetId="0">BoQ_Hilalkent!$A$1:$H$51</definedName>
    <definedName name="_xlnm.Print_Area" localSheetId="1">BoQ_Saraykent!$A$1:$H$35</definedName>
    <definedName name="_xlnm.Print_Titles" localSheetId="0">BoQ_Hilalkent!$1:$8</definedName>
    <definedName name="_xlnm.Print_Titles" localSheetId="1">BoQ_Saraykent!$1:$8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7" i="12" l="1"/>
  <c r="B8" i="9" l="1"/>
  <c r="B7" i="9"/>
  <c r="B8" i="14"/>
  <c r="B7" i="14"/>
  <c r="H15" i="13" l="1"/>
  <c r="H16" i="13"/>
  <c r="H18" i="13"/>
  <c r="H21" i="13"/>
  <c r="F20" i="13"/>
  <c r="H20" i="13" s="1"/>
  <c r="F19" i="13"/>
  <c r="H19" i="13" s="1"/>
  <c r="F17" i="13"/>
  <c r="H17" i="13" s="1"/>
  <c r="H14" i="13"/>
  <c r="H11" i="13"/>
  <c r="J24" i="13"/>
  <c r="H13" i="13"/>
  <c r="H12" i="13"/>
  <c r="H10" i="13"/>
  <c r="H22" i="13" l="1"/>
  <c r="H23" i="13" s="1"/>
  <c r="H24" i="13" s="1"/>
  <c r="C8" i="14" s="1"/>
  <c r="H36" i="12" l="1"/>
  <c r="H35" i="12"/>
  <c r="H34" i="12"/>
  <c r="H31" i="12"/>
  <c r="H32" i="12"/>
  <c r="H33" i="12"/>
  <c r="H18" i="12"/>
  <c r="H19" i="12"/>
  <c r="H20" i="12"/>
  <c r="H28" i="12" l="1"/>
  <c r="H29" i="12"/>
  <c r="H30" i="12"/>
  <c r="H24" i="12"/>
  <c r="H25" i="12"/>
  <c r="H26" i="12"/>
  <c r="H27" i="12"/>
  <c r="F10" i="12" l="1"/>
  <c r="H14" i="12"/>
  <c r="H17" i="12"/>
  <c r="H21" i="12"/>
  <c r="H22" i="12"/>
  <c r="H23" i="12"/>
  <c r="H12" i="12"/>
  <c r="F16" i="12" l="1"/>
  <c r="H16" i="12" s="1"/>
  <c r="F15" i="12"/>
  <c r="H15" i="12" s="1"/>
  <c r="F13" i="12"/>
  <c r="H13" i="12" s="1"/>
  <c r="J40" i="12" l="1"/>
  <c r="H11" i="12"/>
  <c r="H10" i="12"/>
  <c r="H38" i="12" l="1"/>
  <c r="H39" i="12"/>
  <c r="H40" i="12"/>
  <c r="C7" i="14" s="1"/>
  <c r="D7" i="14" s="1"/>
</calcChain>
</file>

<file path=xl/sharedStrings.xml><?xml version="1.0" encoding="utf-8"?>
<sst xmlns="http://schemas.openxmlformats.org/spreadsheetml/2006/main" count="241" uniqueCount="158">
  <si>
    <t>Save the Children</t>
  </si>
  <si>
    <t>Türkiye Ülke Ofisi</t>
  </si>
  <si>
    <t>Deprem Yardımı - 2023 (Earthquake response - 2023)</t>
  </si>
  <si>
    <t>SN</t>
  </si>
  <si>
    <t>Name of Item / English
İşin Adı / İngilizce</t>
  </si>
  <si>
    <t>Name of Item / Turkish
İşin Adı / Türkçe</t>
  </si>
  <si>
    <t>Description of Item / English
İş Tanımı / İngilizce</t>
  </si>
  <si>
    <t>Birim - Unit</t>
  </si>
  <si>
    <t>Miktar - Quantity</t>
  </si>
  <si>
    <t>Birim fiyat - Unit Price  (USD $)</t>
  </si>
  <si>
    <t>Toplam Maliyet - Total estimated cost (USD $)</t>
  </si>
  <si>
    <t>Yapı İşleri
Constructual Works</t>
  </si>
  <si>
    <t>1.1</t>
  </si>
  <si>
    <t>TOTAL - TOPLAM</t>
  </si>
  <si>
    <t>KDV (yukarıdaki fiyata KDV dahil değilse lütfen buraya ekleyin) -VAT (if the above price is not included VAT, please add here)</t>
  </si>
  <si>
    <t>KDV Dahil Toplam Fiyat</t>
  </si>
  <si>
    <t>ÖNEMLİ NOTLAR</t>
  </si>
  <si>
    <t>1. Yukarıda belirtilen bütün işler anahtar teslim yapılacaktır. 
2. Yüklenici firma belirtilen işler için şartnameye uygun malzemeleri tedarik edecek, montajlarını, uygulamalarını tamamlayacaktır.
3. Birim fiyatlara KDV dahil ve işçilik dahil edilecektir.
4. SCI Mühendisinin onayı olmadan hiç bir iş kaleminde değişim yapılmayacaktır.
5. Kullanılan bütün malzemeler TSE onaylı olmak zorundadır.
6. Uygulamalar sonunda tadilat alanları temiz bırakılacaktır.</t>
  </si>
  <si>
    <t>IMPORTANT REMARKS</t>
  </si>
  <si>
    <t>1. All the above-mentioned works will be done on a turnkey basis.
2. The contractor company will supply the materials in accordance with the specification for the specified works, complete their assembly and applications.
3. Unit prices will include VAT and labor.
4. No change will be made in any work item without the approval of the SCI Engineer.
5. All materials used must be TSE approved.
6. At the end of the applications, the renovation areas will be left clean.</t>
  </si>
  <si>
    <t>Firma Adı</t>
  </si>
  <si>
    <t>Firma Yetkilisi</t>
  </si>
  <si>
    <t>İmza / Kaşe</t>
  </si>
  <si>
    <t>ZAMAN ÇİZELGESİ</t>
  </si>
  <si>
    <t>NO</t>
  </si>
  <si>
    <t>Onarım Yapılacak Yer</t>
  </si>
  <si>
    <r>
      <t xml:space="preserve">   İŞ BİTİM SÜRESİ                                                                                            </t>
    </r>
    <r>
      <rPr>
        <b/>
        <sz val="12"/>
        <color theme="1"/>
        <rFont val="Calibri"/>
        <family val="2"/>
        <scheme val="minor"/>
      </rPr>
      <t>(TOPLAM İŞ BİTİM SÜRESİ TAKVİM GÜNÜ OLARAK BELİRTİLMELİDİR)</t>
    </r>
  </si>
  <si>
    <t>Türkiye Ülke Ofisi(Türkiye Country Office)</t>
  </si>
  <si>
    <t>Tahmini Proje Süresi (Estimated Project Duration):</t>
  </si>
  <si>
    <t>Firma Adı/Company Name</t>
  </si>
  <si>
    <t>Firma Yetkilisi/Company Representative</t>
  </si>
  <si>
    <t>İmza / Kaşe // Signature / Stamp</t>
  </si>
  <si>
    <t xml:space="preserve"> Bill of Quantity</t>
  </si>
  <si>
    <t>1.2</t>
  </si>
  <si>
    <t>1.3</t>
  </si>
  <si>
    <t>1.4</t>
  </si>
  <si>
    <t>1.5</t>
  </si>
  <si>
    <t>1.6</t>
  </si>
  <si>
    <t>1.7</t>
  </si>
  <si>
    <t>1.8</t>
  </si>
  <si>
    <t>m2</t>
  </si>
  <si>
    <t>Ahşap Gazebo</t>
  </si>
  <si>
    <t>Dekora  Çim Yapay Çit</t>
  </si>
  <si>
    <t>Panel Çit</t>
  </si>
  <si>
    <t>Panel Çit Kapı</t>
  </si>
  <si>
    <t>Panel Çit Sürgü Kapı</t>
  </si>
  <si>
    <t>1.9</t>
  </si>
  <si>
    <t>Klozet</t>
  </si>
  <si>
    <t>Lavabo</t>
  </si>
  <si>
    <t>Betopan Levha</t>
  </si>
  <si>
    <t>Aydınlatma Elemanı</t>
  </si>
  <si>
    <t>Aydınlatma için elektrik aksamlarının çekilmesi ve yapılması işi</t>
  </si>
  <si>
    <t>adet</t>
  </si>
  <si>
    <t>Beton Sınıfı C30 Hazır Beton</t>
  </si>
  <si>
    <t>M3</t>
  </si>
  <si>
    <t>Hasır Çelik</t>
  </si>
  <si>
    <t>Q188/188 hasır çelik temini ve 5cm paspayı ile zemine döşenmesi (demir bağlama  montaj işçiliği tel ve nakliye giderleri dahil)</t>
  </si>
  <si>
    <t>ADET - Pcs</t>
  </si>
  <si>
    <t>Kauçuk Zemin Kaplaması</t>
  </si>
  <si>
    <t xml:space="preserve"> Beton santralinde üretilmiş C30 Betonarme betonunun Mikser ve Beton Pompası yardımı ile dökülmesi kotunda mastarlanarak Helikopter ile düzeltilmesi</t>
  </si>
  <si>
    <t>Çarpma etkisini azaltan blok antistatik kauçuk zemin kaplaması 2 cm kalınlıkta (TS EN 1176-1, TS EN 1177-1) Çift renk ve kaydırmalı olarak zemine döşenecektir. Kauçuk zemin renkleri idare tarafından belirlenecektir.</t>
  </si>
  <si>
    <t>Teknik özellikleri Teknik Şartname'de detaylı olarak belirtilen 3m çapında Ahşap Gazebo'nun imalatı yerine nakliyesi ve montajı</t>
  </si>
  <si>
    <t>Teknik şartnamede özellikleri belirtilen TSE Standartlarına uygun alan etrafına Çim Çit yapılması işi(Her türlü sarf malzeme işçilik, montaj dahildir.)</t>
  </si>
  <si>
    <r>
      <t xml:space="preserve">∅8 - ∅12 mm Çapındaki nervürlü inşaat demirleri ile Detay çiziminde verilen şekilde HATIL Kirişi yapılması. </t>
    </r>
    <r>
      <rPr>
        <b/>
        <sz val="11"/>
        <color rgb="FFFF0000"/>
        <rFont val="Calibri"/>
        <family val="2"/>
      </rPr>
      <t>(Demir bağlama,montaj işçiliği ile tel ve nakliye giderleri dahil) (Detaylar için Teknik Şartnameye bakınız)</t>
    </r>
    <r>
      <rPr>
        <sz val="11"/>
        <rFont val="Calibri"/>
        <family val="2"/>
      </rPr>
      <t xml:space="preserve">
</t>
    </r>
  </si>
  <si>
    <t>kg</t>
  </si>
  <si>
    <r>
      <t xml:space="preserve"> Hatıllar için Beton santralinde üretilmiş C30 Betonarme betonunun temini ve dökülmesi. </t>
    </r>
    <r>
      <rPr>
        <b/>
        <sz val="11"/>
        <color rgb="FFFF0000"/>
        <rFont val="Calibri"/>
        <family val="2"/>
      </rPr>
      <t>(Beton kotu arazi kotuna uygun olarak dökülecek olup, beton dökümü önce ip çekilerek Kalıp SCI mühendislerine teslim edilecektir) (Detaylar için Teknik Şartnameye bakınız)</t>
    </r>
  </si>
  <si>
    <t>m3</t>
  </si>
  <si>
    <r>
      <t xml:space="preserve">Betonarme Hatıllar için, Ahşap,Playwood kalıp malzemeleri yardımı ile Proje ve ölçülerine uygun Betonarme Kalıbı çakılması. </t>
    </r>
    <r>
      <rPr>
        <b/>
        <sz val="11"/>
        <color rgb="FFFF0000"/>
        <rFont val="Calibri"/>
        <family val="2"/>
      </rPr>
      <t>(İşçilik,nakliye,tel,çivi maliyeti dahil) (Detaylar için Teknik Şartnameye bakınız)</t>
    </r>
  </si>
  <si>
    <t>mtül</t>
  </si>
  <si>
    <r>
      <t xml:space="preserve">5mm tel kalınlığına ve 50*150 mm göz aralığına sahip 1,50m yüksekliğindeki Panel çitlerin ve 2.5m aralıklar ile yerleştirilecek Kutu profil direkler üzerine monte edilmesi. </t>
    </r>
    <r>
      <rPr>
        <b/>
        <sz val="11"/>
        <color rgb="FFFF0000"/>
        <rFont val="Calibri"/>
        <family val="2"/>
        <scheme val="minor"/>
      </rPr>
      <t>(Vida,Çelik Dübel,Klips ve Plastik kapaklar ile işçilik,nakliye ve Montaj dahil) (Paneller 4 bükümlü ve çift telli olacaktır) (Detaylar için Teknik Şartnameye bakınız)</t>
    </r>
  </si>
  <si>
    <t>Nervürlü İnşaat Demiri - PANEL ÇİT İÇİN</t>
  </si>
  <si>
    <t>Beton Sınıfı C30 Hazır Beton - PANEL ÇİT İÇİN</t>
  </si>
  <si>
    <t>Betonarme Kalıbı - PANEL ÇİT İÇİN</t>
  </si>
  <si>
    <t xml:space="preserve">Proje İsmi - Sosyal Hizmet </t>
  </si>
  <si>
    <t>Pis Su Tesisatı</t>
  </si>
  <si>
    <t>lumpsum</t>
  </si>
  <si>
    <t>Kadın ve Erkek WC lerine 50*85cm tam ayaklı Lavabo takımı temini ve montajı</t>
  </si>
  <si>
    <t>Lavabo Armatürü</t>
  </si>
  <si>
    <t>Lavabo  Bataryası</t>
  </si>
  <si>
    <t>Kireç tutmayan perlatörlü, seramik salmastralı,  Çift kumandalı, tek gövde lavabo bataryası (TSE belgeli Paslanmaz gövdeli olacaktır)</t>
  </si>
  <si>
    <t>WC mahallerinde Seramik altı Pissu tesisatının ve sügeçlerinin yapılması. Süzgeç etrafı su izolasyonunun yapılması(Gerekli seramik sökümü ve tamiratları dahil)</t>
  </si>
  <si>
    <t>Lavabolar için Krom kaplı mix Lavabo bataryası temini ve montajı.</t>
  </si>
  <si>
    <t>Duvar Seramiği imalatı</t>
  </si>
  <si>
    <t>(20 X 60 CM) VEYA (30 X 60 CM) VEYA (33 X 60 CM) ANMA EBATLARINDA, HER TÜRLÜ DESEN VE YÜZEY ÖZELLİĞİNDE, I.KALİTE, RENKLİ SERAMİK DUVAR KAROLARI İLE 3 MM DERZ ARALIKLI DUVAR KAPLAMASI YAPILMASI (KARO YAPIŞTIRICISI İLE)</t>
  </si>
  <si>
    <t>m²</t>
  </si>
  <si>
    <t>100/210 ölçülerinde Laminant kapı temini ve montajı (kilit,kasa,pervaz dahil) (nakliye işçilik, yüklenici karı ve vergiler dahil)</t>
  </si>
  <si>
    <t>İç Cephe Bölme Duvar yüzeyleriniz temizlenerek Alçı sıva + üzerine Saten Sıva uygulaması yapılarak Boya işlemi için hazır hale getirilmesi (nakliye işçilik, yüklenici karı ve vergiler dahil)</t>
  </si>
  <si>
    <t>İç Cephede Sıva + Saten imalatı tamamlanan bölme duvar yüzeylerinde Su bazlı Antibakteriel iç Cephe boyası yapılması (nakliye işçilik, yüklenici karı ve vergiler dahil)</t>
  </si>
  <si>
    <t>1m genişliğinde, 2m yüksekliğinde, 40*40*3mm Kutu Profil karkaslı, 5mm tel kalınlığına ve 50*150 mm göz aralığına sahip Panel çit kaplamalı 100cm x 200cm ölçülerinde kapı temini ve montajı (Anahtar, barel, kilit sistemi dahil)</t>
  </si>
  <si>
    <t>Kutu Profil</t>
  </si>
  <si>
    <t>Oluşturulacak tuvaletlerin betopan bölme duvarları için 40*60*3 mm kalınlığında kutu profil temini ve montajı ile İç bölme duvar iskelet Karkası (nakliye işçilik, yüklenici karı ve vergiler dahil)</t>
  </si>
  <si>
    <t>Oluşturulacak tuvaletlerin betopan bölme duvarları için kullanılacak tüm sarf malzemelerin temini ve montajı (vida, köşe elemanı, bağlantı elemanı vb) (nakliye işçilik, yüklenici karı ve vergiler dahil)</t>
  </si>
  <si>
    <t>Lumpsum</t>
  </si>
  <si>
    <t>Sarf Malzeme</t>
  </si>
  <si>
    <t>Taş Yünü</t>
  </si>
  <si>
    <t>Saten Sıva</t>
  </si>
  <si>
    <t>Boya</t>
  </si>
  <si>
    <t>DUVAR SERAMİĞİ : 40 x 40 cm anma ebatlarında, rektifiyeli, her türlü renk, desen ve yüzey özelliğinde, ı.kalite, mat, sırsız porselen karo ile 3 mm derz aralıklı döşeme kaplaması yapılması (karo yapıştırıcısı ile)</t>
  </si>
  <si>
    <t>LAMİNANT KAPI</t>
  </si>
  <si>
    <t>m</t>
  </si>
  <si>
    <t>Takriben 30cm x 55cm(ekstra kalite) kendinden rezervuarlı arkadan çıkışlı alafranga hela ve tesisatı (TS EN997+A1)</t>
  </si>
  <si>
    <t>İç Cephe duvarları için oluşturulacak 40*60*3 mm kutu profil karkas üzerine 12.5mm kalınlığında suya ve neme dayanıklı çimento bazlı cam elyaf içerikli betopan levha temini ve montajı.</t>
  </si>
  <si>
    <t>Tüm Duvar panelleri arasına 6cm kalınlığında 50kg/m3 yoğunluğunda Taş Yünü levhalar ile Isı yalıtımı yapılması</t>
  </si>
  <si>
    <t>TSE Belgeli 60*60 cm boyutlarında min. 40 W led Asma Tavan içi yerleşime uygun armatür temini ve montajı (işçilik dahil)</t>
  </si>
  <si>
    <t>Eklenecek olan Led Asma tavan aydınlatmaları için elektrik kablolarının çekilmesi ve anahtar-düğnelerinin bağlanması (Her türlü işçilik, sarf malzeme, montaj dahildir.)</t>
  </si>
  <si>
    <t>Teknik özellikleri Teknik Şartname'de detaylı olarak belirtilen Panel Çit Sürgü Kapının Imalatı ve yerine montajı</t>
  </si>
  <si>
    <t xml:space="preserve">Deprem Yardımı </t>
  </si>
  <si>
    <t>Proje İsmi (Project Name)</t>
  </si>
  <si>
    <t>Pencere Korkuluk-1</t>
  </si>
  <si>
    <t>Klima Koruma Kafesi-1</t>
  </si>
  <si>
    <t>PK-1: 150cm x 170 cm pencerelere uygun şekilde Teknik  şartnamede ölçüleri ve malzeme özellikleri belirtilen Pencere Korkuluklarının imalatı ve montajı (Her türlü malzeme, civata, vida, sarf malzeme, işçilik ve montaj dahildir.)</t>
  </si>
  <si>
    <t>PK-2: 120cm x 130 cm pencerelere uygun şekilde Teknik  şartnamede ölçüleri ve malzeme özellikleri belirtilen Pencere Korkuluklarının imalatı ve montajı (Her türlü malzeme, civata, vida, sarf malzeme, işçilik ve montaj dahildir.)</t>
  </si>
  <si>
    <t>PK-3 -: 50 cm x 50cm vasistas pencerelere uygun şekilde Teknik  şartnamede ölçüleri ve malzeme özellikleri belirtilen Pencere Korkuluklarının imalatı ve montajı (Her türlü malzeme, civata, vida, sarf malzeme, işçilik ve montaj dahildir.)</t>
  </si>
  <si>
    <t>KKK-1: 76*57*31cm  ölçülerinde; Teknik  şartnamede detaylı ölçüleri ve malzeme özellikleri ve fotoğrafı belirtilen Klima Koruma Kafesinin imalatı ve montajı (Her türlü malzeme, civata, vida, sarf malzeme, işçilik ve montaj dahildir.)</t>
  </si>
  <si>
    <t>Otomatik Kepenk</t>
  </si>
  <si>
    <t>Portatif Rampa</t>
  </si>
  <si>
    <r>
      <t xml:space="preserve">5mm tel kalınlığına ve 50*150 mm göz aralığına sahip 1,50m yüksekliğindeki Panel çitlerin ve 2.5m aralıklar ile yerleştirilecek Kutu profil direkler üzerine monte edilmesi. </t>
    </r>
    <r>
      <rPr>
        <b/>
        <sz val="11"/>
        <color rgb="FFFF0000"/>
        <rFont val="Calibri"/>
        <family val="2"/>
        <scheme val="minor"/>
      </rPr>
      <t>(Vida,Çelik Dübel,Klips ve Plastik kapaklar ile işçilik,nakliye ve Montaj dahil) (Paneller 4 bükümlü ve çift telli olacaktır) (Detaylar için Teknik Şartnameye bakınız)</t>
    </r>
    <r>
      <rPr>
        <sz val="11"/>
        <rFont val="Calibri"/>
        <family val="2"/>
        <scheme val="minor"/>
      </rPr>
      <t xml:space="preserve"> -</t>
    </r>
    <r>
      <rPr>
        <b/>
        <sz val="11"/>
        <rFont val="Calibri"/>
        <family val="2"/>
        <scheme val="minor"/>
      </rPr>
      <t xml:space="preserve"> Çit Paneller standart bağllantı elemanlarıyla montaj yapıldıktan sonra tüm civatalar kaynakla sabitlenecektir, kaynak yerleri işlem sonrasında yağlı boya ile boyanacaktır.</t>
    </r>
  </si>
  <si>
    <t>Shelter Rehabilitation Bill of Quantity</t>
  </si>
  <si>
    <t>Name of page</t>
  </si>
  <si>
    <t>TOTAL</t>
  </si>
  <si>
    <t>Project Name: Landscape Works for TVET &amp; Social Service Center (in Saraykent &amp; Hilalkent)</t>
  </si>
  <si>
    <t>Total Estimated Offer</t>
  </si>
  <si>
    <t>Name of Areas</t>
  </si>
  <si>
    <t xml:space="preserve">Adres(Location): Sosyal Hizmet Binası -  Hilalkent Geçici Konaklama Merkezi </t>
  </si>
  <si>
    <t>Adres(Location):Saraykent Toplum Merkezi -  Antakya/HATAY</t>
  </si>
  <si>
    <t>XX TAKVİM GÜNÜ</t>
  </si>
  <si>
    <t>1.10</t>
  </si>
  <si>
    <t>1.11</t>
  </si>
  <si>
    <t>1.12</t>
  </si>
  <si>
    <t>1.13</t>
  </si>
  <si>
    <t>FAN</t>
  </si>
  <si>
    <t>1.14</t>
  </si>
  <si>
    <t>1.15</t>
  </si>
  <si>
    <t>1.16</t>
  </si>
  <si>
    <t>1.17</t>
  </si>
  <si>
    <t>1.18</t>
  </si>
  <si>
    <t>1.19</t>
  </si>
  <si>
    <t>1.20</t>
  </si>
  <si>
    <t>1.21</t>
  </si>
  <si>
    <t>1.22</t>
  </si>
  <si>
    <t>1.23</t>
  </si>
  <si>
    <t>1.24</t>
  </si>
  <si>
    <t>1.25</t>
  </si>
  <si>
    <t>1.26</t>
  </si>
  <si>
    <t>1.27</t>
  </si>
  <si>
    <t>1.28</t>
  </si>
  <si>
    <t>Teknik şartnamede özellikleri belirtilen TSE Standartlarına uygun geri akış önleyicili WC/Banyo Fanı temini ve Montajı</t>
  </si>
  <si>
    <t>Pencere Korkuluk-3</t>
  </si>
  <si>
    <t>Korkuluk</t>
  </si>
  <si>
    <t>Betonarme Engelli Rampası için Q50 Dikmeler-Q30 Ve Q16 316 Kalite Paslanmaz Çelik Borularla korkuluk yapılması işi (Her türlü ankraj, dübel, klips, dönüş dirsekleri, vida civata, işçilik dahildir.) - Detaylar için teknik şartnameye bakınız.</t>
  </si>
  <si>
    <t>Teknik özellikleri şartnamede verilen 3m uzunluğunda Portatif Rampa</t>
  </si>
  <si>
    <t>Teknik şartnamede özellikleri belirtilen TSE Standartlarına uygun Alüminyum Otomatik Kepenk temini ve montajı</t>
  </si>
  <si>
    <t>Sosyal Hizmet Bilası Hilalken Konaklama Merkezi  için Anlaşılması durumunda kaç takvim günü içerisinde işe başlayabilirsiniz</t>
  </si>
  <si>
    <t>Saraykent Toplum Merkezi için Anlaşılması durumunda kaç takvim günü içerisinde işe başlayabilirsiniz</t>
  </si>
  <si>
    <t>Anlaşılması durumund tüm sahalarda aynı anda işe başlayabilir misiniz?</t>
  </si>
  <si>
    <t xml:space="preserve">Evet / Hayır </t>
  </si>
  <si>
    <t>Anlaşılması durumunda talep edilen ödeme planı? Ön, ara ödeme vs, (doldurulmadığı durumda, teslimat sonrası tam ödeme olarak kabul edilecektir)</t>
  </si>
  <si>
    <t xml:space="preserve">Bu kısım doldurulmadığı taktirde, teslimat ve faturaya müteakip ödeme yapılacaktır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</si>
</sst>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 #,##0.00_);_(* \(#,##0.00\);_(* &quot;-&quot;??_);_(@_)"/>
    <numFmt numFmtId="165" formatCode="_-[$$-409]* #,##0.00_ ;_-[$$-409]* \-#,##0.00\ ;_-[$$-409]* &quot;-&quot;??_ ;_-@_ "/>
    <numFmt numFmtId="166" formatCode="[$$-409]#,##0.00"/>
  </numFmts>
  <fonts count="23" x14ac:knownFonts="1">
    <font>
      <sz val="11"/>
      <color theme="1"/>
      <name val="Calibri"/>
      <family val="2"/>
      <scheme val="minor"/>
    </font>
    <font>
      <sz val="11"/>
      <color theme="1"/>
      <name val="Calibri"/>
      <family val="2"/>
      <scheme val="minor"/>
    </font>
    <font>
      <b/>
      <sz val="11"/>
      <color theme="1"/>
      <name val="Calibri"/>
      <family val="2"/>
      <scheme val="minor"/>
    </font>
    <font>
      <b/>
      <sz val="18"/>
      <color theme="1"/>
      <name val="Calibri"/>
      <family val="2"/>
      <scheme val="minor"/>
    </font>
    <font>
      <b/>
      <sz val="11"/>
      <name val="Calibri"/>
      <family val="2"/>
      <scheme val="minor"/>
    </font>
    <font>
      <b/>
      <sz val="16"/>
      <color theme="0"/>
      <name val="Calibri"/>
      <family val="2"/>
      <scheme val="minor"/>
    </font>
    <font>
      <b/>
      <sz val="10"/>
      <color theme="1"/>
      <name val="Calibri"/>
      <family val="2"/>
      <scheme val="minor"/>
    </font>
    <font>
      <b/>
      <sz val="11"/>
      <color rgb="FF000000"/>
      <name val="Calibri"/>
      <family val="2"/>
    </font>
    <font>
      <sz val="11"/>
      <color rgb="FF000000"/>
      <name val="Calibri"/>
      <family val="2"/>
      <scheme val="minor"/>
    </font>
    <font>
      <b/>
      <sz val="12"/>
      <color theme="1"/>
      <name val="Calibri"/>
      <family val="2"/>
      <scheme val="minor"/>
    </font>
    <font>
      <sz val="8"/>
      <name val="Calibri"/>
      <family val="2"/>
      <scheme val="minor"/>
    </font>
    <font>
      <sz val="12"/>
      <color theme="1"/>
      <name val="Calibri"/>
      <family val="2"/>
      <scheme val="minor"/>
    </font>
    <font>
      <b/>
      <sz val="14"/>
      <color theme="1"/>
      <name val="Calibri"/>
      <family val="2"/>
      <scheme val="minor"/>
    </font>
    <font>
      <i/>
      <sz val="12"/>
      <color rgb="FF000000"/>
      <name val="Calibri"/>
      <family val="2"/>
      <scheme val="minor"/>
    </font>
    <font>
      <sz val="11"/>
      <name val="Lato"/>
      <family val="2"/>
    </font>
    <font>
      <sz val="11"/>
      <name val="Calibri"/>
      <family val="2"/>
    </font>
    <font>
      <b/>
      <sz val="11"/>
      <color rgb="FFFF0000"/>
      <name val="Calibri"/>
      <family val="2"/>
    </font>
    <font>
      <sz val="11"/>
      <name val="Calibri"/>
      <family val="2"/>
      <scheme val="minor"/>
    </font>
    <font>
      <b/>
      <sz val="11"/>
      <color rgb="FFFF0000"/>
      <name val="Calibri"/>
      <family val="2"/>
      <scheme val="minor"/>
    </font>
    <font>
      <sz val="10"/>
      <name val="Arial"/>
      <family val="2"/>
    </font>
    <font>
      <sz val="11"/>
      <color rgb="FFFF0000"/>
      <name val="Calibri"/>
      <family val="2"/>
      <scheme val="minor"/>
    </font>
    <font>
      <sz val="10"/>
      <color theme="1"/>
      <name val="Lato"/>
      <family val="2"/>
    </font>
    <font>
      <sz val="10"/>
      <color rgb="FFFF0000"/>
      <name val="Lato"/>
      <family val="2"/>
    </font>
  </fonts>
  <fills count="14">
    <fill>
      <patternFill patternType="none"/>
    </fill>
    <fill>
      <patternFill patternType="gray125"/>
    </fill>
    <fill>
      <patternFill patternType="solid">
        <fgColor rgb="FFFF0000"/>
        <bgColor indexed="64"/>
      </patternFill>
    </fill>
    <fill>
      <patternFill patternType="solid">
        <fgColor theme="2"/>
        <bgColor indexed="64"/>
      </patternFill>
    </fill>
    <fill>
      <patternFill patternType="solid">
        <fgColor theme="5" tint="0.39997558519241921"/>
        <bgColor indexed="64"/>
      </patternFill>
    </fill>
    <fill>
      <patternFill patternType="solid">
        <fgColor indexed="9"/>
        <bgColor indexed="64"/>
      </patternFill>
    </fill>
    <fill>
      <patternFill patternType="solid">
        <fgColor theme="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8" tint="0.59999389629810485"/>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5" tint="0.59999389629810485"/>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top style="medium">
        <color indexed="64"/>
      </top>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
      <left style="medium">
        <color auto="1"/>
      </left>
      <right/>
      <top/>
      <bottom/>
      <diagonal/>
    </border>
    <border>
      <left/>
      <right style="medium">
        <color auto="1"/>
      </right>
      <top/>
      <bottom/>
      <diagonal/>
    </border>
    <border>
      <left style="thin">
        <color indexed="64"/>
      </left>
      <right/>
      <top style="medium">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s>
  <cellStyleXfs count="5">
    <xf numFmtId="0" fontId="0" fillId="0" borderId="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cellStyleXfs>
  <cellXfs count="151">
    <xf numFmtId="0" fontId="0" fillId="0" borderId="0" xfId="0"/>
    <xf numFmtId="0" fontId="6" fillId="3" borderId="10"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12" xfId="0" applyFont="1" applyFill="1" applyBorder="1" applyAlignment="1">
      <alignment horizontal="right" vertical="center" wrapText="1"/>
    </xf>
    <xf numFmtId="2" fontId="6" fillId="3" borderId="12" xfId="0" applyNumberFormat="1" applyFont="1" applyFill="1" applyBorder="1" applyAlignment="1">
      <alignment horizontal="center" vertical="center" wrapText="1"/>
    </xf>
    <xf numFmtId="0" fontId="6" fillId="3" borderId="12" xfId="0" applyFont="1" applyFill="1" applyBorder="1" applyAlignment="1">
      <alignment horizontal="center" vertical="center" wrapText="1"/>
    </xf>
    <xf numFmtId="0" fontId="0" fillId="0" borderId="0" xfId="0" applyAlignment="1">
      <alignment horizontal="center" vertical="center" wrapText="1"/>
    </xf>
    <xf numFmtId="0" fontId="2" fillId="4" borderId="13" xfId="0" applyFont="1" applyFill="1" applyBorder="1" applyAlignment="1">
      <alignment horizontal="center" vertical="center"/>
    </xf>
    <xf numFmtId="0" fontId="2" fillId="0" borderId="0" xfId="0" applyFont="1"/>
    <xf numFmtId="0" fontId="0" fillId="6" borderId="1" xfId="0" applyFill="1" applyBorder="1" applyAlignment="1">
      <alignment horizontal="center" vertical="center"/>
    </xf>
    <xf numFmtId="165" fontId="0" fillId="0" borderId="1" xfId="1" applyNumberFormat="1" applyFont="1" applyBorder="1" applyAlignment="1">
      <alignment vertical="center"/>
    </xf>
    <xf numFmtId="0" fontId="0" fillId="0" borderId="0" xfId="0" applyAlignment="1">
      <alignment horizontal="left" vertical="center"/>
    </xf>
    <xf numFmtId="165" fontId="0" fillId="0" borderId="1" xfId="0" applyNumberFormat="1" applyBorder="1" applyAlignment="1">
      <alignment vertical="center"/>
    </xf>
    <xf numFmtId="0" fontId="0" fillId="0" borderId="0" xfId="0" applyAlignment="1">
      <alignment horizontal="left"/>
    </xf>
    <xf numFmtId="0" fontId="0" fillId="0" borderId="0" xfId="0" applyAlignment="1">
      <alignment horizontal="right"/>
    </xf>
    <xf numFmtId="2" fontId="0" fillId="0" borderId="0" xfId="0" applyNumberFormat="1" applyAlignment="1">
      <alignment horizontal="right"/>
    </xf>
    <xf numFmtId="0" fontId="0" fillId="0" borderId="0" xfId="0" applyAlignment="1">
      <alignment vertical="center"/>
    </xf>
    <xf numFmtId="164" fontId="0" fillId="0" borderId="0" xfId="1" applyFont="1"/>
    <xf numFmtId="0" fontId="0" fillId="9" borderId="6" xfId="0" applyFill="1" applyBorder="1" applyAlignment="1">
      <alignment horizontal="left"/>
    </xf>
    <xf numFmtId="0" fontId="0" fillId="9" borderId="15" xfId="0" applyFill="1" applyBorder="1" applyAlignment="1">
      <alignment horizontal="left"/>
    </xf>
    <xf numFmtId="0" fontId="0" fillId="11" borderId="5" xfId="0" applyFill="1" applyBorder="1" applyAlignment="1">
      <alignment horizontal="center" vertical="center"/>
    </xf>
    <xf numFmtId="0" fontId="0" fillId="8" borderId="1" xfId="0" applyFill="1" applyBorder="1" applyAlignment="1">
      <alignment horizontal="left"/>
    </xf>
    <xf numFmtId="0" fontId="2" fillId="9" borderId="15" xfId="0" applyFont="1" applyFill="1" applyBorder="1" applyAlignment="1">
      <alignment horizontal="center" vertical="center"/>
    </xf>
    <xf numFmtId="164" fontId="6" fillId="3" borderId="21" xfId="1" applyFont="1" applyFill="1" applyBorder="1" applyAlignment="1">
      <alignment horizontal="center" vertical="center" wrapText="1"/>
    </xf>
    <xf numFmtId="164" fontId="12" fillId="13" borderId="1" xfId="1" applyFont="1" applyFill="1" applyBorder="1"/>
    <xf numFmtId="165" fontId="11" fillId="12" borderId="1" xfId="1" applyNumberFormat="1" applyFont="1" applyFill="1" applyBorder="1" applyAlignment="1">
      <alignment horizontal="left"/>
    </xf>
    <xf numFmtId="0" fontId="0" fillId="9" borderId="15" xfId="0" applyFill="1" applyBorder="1" applyAlignment="1">
      <alignment horizontal="left" wrapText="1"/>
    </xf>
    <xf numFmtId="0" fontId="0" fillId="8" borderId="1" xfId="0" applyFill="1" applyBorder="1" applyAlignment="1">
      <alignment horizontal="left" wrapText="1"/>
    </xf>
    <xf numFmtId="0" fontId="0" fillId="8" borderId="1" xfId="0" applyFill="1" applyBorder="1" applyAlignment="1">
      <alignment horizontal="right"/>
    </xf>
    <xf numFmtId="2" fontId="0" fillId="8" borderId="1" xfId="0" applyNumberFormat="1" applyFill="1" applyBorder="1" applyAlignment="1">
      <alignment horizontal="right"/>
    </xf>
    <xf numFmtId="164" fontId="0" fillId="8" borderId="1" xfId="1" applyFont="1" applyFill="1" applyBorder="1" applyAlignment="1">
      <alignment horizontal="left"/>
    </xf>
    <xf numFmtId="0" fontId="0" fillId="9" borderId="7" xfId="0" applyFill="1" applyBorder="1" applyAlignment="1">
      <alignment horizontal="right"/>
    </xf>
    <xf numFmtId="2" fontId="0" fillId="9" borderId="7" xfId="0" applyNumberFormat="1" applyFill="1" applyBorder="1" applyAlignment="1">
      <alignment horizontal="right"/>
    </xf>
    <xf numFmtId="0" fontId="0" fillId="9" borderId="7" xfId="0" applyFill="1" applyBorder="1" applyAlignment="1">
      <alignment horizontal="left"/>
    </xf>
    <xf numFmtId="164" fontId="0" fillId="9" borderId="7" xfId="1" applyFont="1" applyFill="1" applyBorder="1" applyAlignment="1">
      <alignment horizontal="left"/>
    </xf>
    <xf numFmtId="165" fontId="0" fillId="0" borderId="0" xfId="0" applyNumberFormat="1"/>
    <xf numFmtId="0" fontId="2" fillId="0" borderId="0" xfId="0" applyFont="1" applyAlignment="1">
      <alignment horizontal="right" vertical="center"/>
    </xf>
    <xf numFmtId="49" fontId="0" fillId="0" borderId="1" xfId="0" applyNumberFormat="1" applyBorder="1" applyAlignment="1">
      <alignment horizontal="center" vertical="center"/>
    </xf>
    <xf numFmtId="165" fontId="9" fillId="7" borderId="30" xfId="1" applyNumberFormat="1" applyFont="1" applyFill="1" applyBorder="1" applyAlignment="1">
      <alignment horizontal="left"/>
    </xf>
    <xf numFmtId="43" fontId="0" fillId="0" borderId="1" xfId="2" applyFont="1" applyBorder="1" applyAlignment="1">
      <alignment horizontal="right" vertical="center"/>
    </xf>
    <xf numFmtId="43" fontId="0" fillId="0" borderId="0" xfId="0" applyNumberFormat="1"/>
    <xf numFmtId="43" fontId="0" fillId="0" borderId="0" xfId="0" applyNumberFormat="1" applyAlignment="1">
      <alignment horizontal="left"/>
    </xf>
    <xf numFmtId="0" fontId="11" fillId="10" borderId="3" xfId="0" applyFont="1" applyFill="1" applyBorder="1" applyAlignment="1">
      <alignment horizontal="center" vertical="center"/>
    </xf>
    <xf numFmtId="0" fontId="11" fillId="10" borderId="4" xfId="0" applyFont="1" applyFill="1" applyBorder="1" applyAlignment="1">
      <alignment horizontal="center" vertical="center"/>
    </xf>
    <xf numFmtId="0" fontId="2" fillId="0" borderId="1" xfId="0" applyFont="1" applyBorder="1" applyAlignment="1">
      <alignment horizontal="right" vertical="center"/>
    </xf>
    <xf numFmtId="43" fontId="2" fillId="0" borderId="0" xfId="0" applyNumberFormat="1" applyFont="1"/>
    <xf numFmtId="0" fontId="0" fillId="0" borderId="1" xfId="0" applyBorder="1" applyAlignment="1">
      <alignment vertical="center" wrapText="1"/>
    </xf>
    <xf numFmtId="0" fontId="0" fillId="0" borderId="1" xfId="0" applyBorder="1" applyAlignment="1">
      <alignment horizontal="center" vertical="center"/>
    </xf>
    <xf numFmtId="0" fontId="14" fillId="5" borderId="1" xfId="0" applyFont="1" applyFill="1" applyBorder="1" applyAlignment="1">
      <alignment horizontal="left" vertical="center" wrapText="1"/>
    </xf>
    <xf numFmtId="0" fontId="0" fillId="0" borderId="1" xfId="0" applyBorder="1" applyAlignment="1">
      <alignment horizontal="center" vertical="center" wrapText="1"/>
    </xf>
    <xf numFmtId="43" fontId="0" fillId="0" borderId="1" xfId="2" applyFont="1" applyBorder="1" applyAlignment="1">
      <alignment horizontal="center" vertical="center"/>
    </xf>
    <xf numFmtId="0" fontId="14" fillId="5" borderId="1" xfId="0" applyFont="1" applyFill="1" applyBorder="1" applyAlignment="1">
      <alignment horizontal="center" vertical="center" wrapText="1"/>
    </xf>
    <xf numFmtId="0" fontId="15" fillId="0" borderId="1" xfId="0" applyFont="1" applyBorder="1" applyAlignment="1">
      <alignment horizontal="left" vertical="top" wrapText="1"/>
    </xf>
    <xf numFmtId="0" fontId="0" fillId="0" borderId="16" xfId="0" applyBorder="1" applyAlignment="1">
      <alignment horizontal="center" vertical="center" wrapText="1"/>
    </xf>
    <xf numFmtId="0" fontId="17" fillId="0" borderId="16" xfId="0" applyFont="1" applyBorder="1" applyAlignment="1">
      <alignment horizontal="left" vertical="top" wrapText="1"/>
    </xf>
    <xf numFmtId="0" fontId="17" fillId="0" borderId="1" xfId="0" applyFont="1" applyBorder="1" applyAlignment="1">
      <alignment horizontal="center" vertical="center"/>
    </xf>
    <xf numFmtId="0" fontId="0" fillId="0" borderId="29" xfId="0" applyBorder="1" applyAlignment="1">
      <alignment horizontal="center" vertical="center" wrapText="1"/>
    </xf>
    <xf numFmtId="0" fontId="17" fillId="0" borderId="29" xfId="0" applyFont="1" applyBorder="1" applyAlignment="1">
      <alignment horizontal="left" vertical="top" wrapText="1"/>
    </xf>
    <xf numFmtId="2" fontId="0" fillId="0" borderId="1" xfId="0" applyNumberFormat="1" applyBorder="1" applyAlignment="1">
      <alignment horizontal="right" vertical="center"/>
    </xf>
    <xf numFmtId="0" fontId="15" fillId="5" borderId="1" xfId="0" applyFont="1" applyFill="1" applyBorder="1" applyAlignment="1">
      <alignment horizontal="left" vertical="center" wrapText="1"/>
    </xf>
    <xf numFmtId="166" fontId="19" fillId="0" borderId="35" xfId="0" applyNumberFormat="1" applyFont="1" applyBorder="1" applyAlignment="1">
      <alignment vertical="center"/>
    </xf>
    <xf numFmtId="166" fontId="19" fillId="0" borderId="1" xfId="0" applyNumberFormat="1" applyFont="1" applyBorder="1" applyAlignment="1">
      <alignment vertical="center"/>
    </xf>
    <xf numFmtId="0" fontId="14" fillId="5" borderId="1" xfId="0" applyFont="1" applyFill="1" applyBorder="1" applyAlignment="1">
      <alignment vertical="center" wrapText="1"/>
    </xf>
    <xf numFmtId="165" fontId="11" fillId="13" borderId="1" xfId="1" applyNumberFormat="1" applyFont="1" applyFill="1" applyBorder="1" applyAlignment="1">
      <alignment horizontal="left"/>
    </xf>
    <xf numFmtId="0" fontId="0" fillId="0" borderId="0" xfId="0" applyAlignment="1">
      <alignment horizontal="right" vertical="center"/>
    </xf>
    <xf numFmtId="0" fontId="15" fillId="5" borderId="1" xfId="0" applyFont="1" applyFill="1" applyBorder="1" applyAlignment="1">
      <alignment horizontal="center" vertical="center" wrapText="1"/>
    </xf>
    <xf numFmtId="0" fontId="15" fillId="0" borderId="1" xfId="0" applyFont="1" applyBorder="1" applyAlignment="1">
      <alignment horizontal="center" vertical="top" wrapText="1"/>
    </xf>
    <xf numFmtId="0" fontId="17" fillId="0" borderId="16" xfId="0" applyFont="1" applyBorder="1" applyAlignment="1">
      <alignment horizontal="center" vertical="top" wrapText="1"/>
    </xf>
    <xf numFmtId="0" fontId="17" fillId="0" borderId="29" xfId="0" applyFont="1" applyBorder="1" applyAlignment="1">
      <alignment horizontal="center" vertical="top" wrapText="1"/>
    </xf>
    <xf numFmtId="0" fontId="0" fillId="0" borderId="1" xfId="0" applyBorder="1" applyAlignment="1">
      <alignment horizontal="left" vertical="center" wrapText="1"/>
    </xf>
    <xf numFmtId="0" fontId="0" fillId="0" borderId="16" xfId="0" applyBorder="1" applyAlignment="1">
      <alignment horizontal="left" vertical="center" wrapText="1"/>
    </xf>
    <xf numFmtId="0" fontId="0" fillId="0" borderId="29" xfId="0" applyBorder="1" applyAlignment="1">
      <alignment horizontal="left" vertical="center" wrapText="1"/>
    </xf>
    <xf numFmtId="0" fontId="5" fillId="2" borderId="8"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20" xfId="0" applyFont="1" applyFill="1" applyBorder="1" applyAlignment="1">
      <alignment horizontal="center" vertical="center"/>
    </xf>
    <xf numFmtId="0" fontId="7" fillId="4" borderId="33" xfId="0" applyFont="1" applyFill="1" applyBorder="1" applyAlignment="1">
      <alignment horizontal="left" wrapText="1"/>
    </xf>
    <xf numFmtId="0" fontId="7" fillId="4" borderId="23" xfId="0" applyFont="1" applyFill="1" applyBorder="1" applyAlignment="1">
      <alignment horizontal="left" wrapText="1"/>
    </xf>
    <xf numFmtId="0" fontId="7" fillId="4" borderId="9" xfId="0" applyFont="1" applyFill="1" applyBorder="1" applyAlignment="1">
      <alignment horizontal="left" wrapText="1"/>
    </xf>
    <xf numFmtId="0" fontId="7" fillId="4" borderId="20" xfId="0" applyFont="1" applyFill="1" applyBorder="1" applyAlignment="1">
      <alignment horizontal="left" wrapText="1"/>
    </xf>
    <xf numFmtId="0" fontId="9" fillId="7" borderId="28" xfId="0" applyFont="1" applyFill="1" applyBorder="1" applyAlignment="1">
      <alignment horizontal="center"/>
    </xf>
    <xf numFmtId="0" fontId="9" fillId="7" borderId="29" xfId="0" applyFont="1" applyFill="1" applyBorder="1" applyAlignment="1">
      <alignment horizontal="center"/>
    </xf>
    <xf numFmtId="0" fontId="9" fillId="7" borderId="34" xfId="0" applyFont="1" applyFill="1" applyBorder="1" applyAlignment="1">
      <alignment horizontal="center"/>
    </xf>
    <xf numFmtId="0" fontId="13" fillId="12" borderId="2" xfId="0" applyFont="1" applyFill="1" applyBorder="1" applyAlignment="1">
      <alignment horizontal="center"/>
    </xf>
    <xf numFmtId="0" fontId="13" fillId="12" borderId="27" xfId="0" applyFont="1" applyFill="1" applyBorder="1" applyAlignment="1">
      <alignment horizontal="center"/>
    </xf>
    <xf numFmtId="0" fontId="13" fillId="12" borderId="14" xfId="0" applyFont="1" applyFill="1" applyBorder="1" applyAlignment="1">
      <alignment horizontal="center"/>
    </xf>
    <xf numFmtId="0" fontId="0" fillId="0" borderId="3" xfId="0" applyBorder="1" applyAlignment="1">
      <alignment horizontal="center" vertical="center"/>
    </xf>
    <xf numFmtId="0" fontId="0" fillId="0" borderId="17" xfId="0" applyBorder="1" applyAlignment="1">
      <alignment horizontal="center" vertical="center"/>
    </xf>
    <xf numFmtId="0" fontId="0" fillId="0" borderId="5" xfId="0" applyBorder="1" applyAlignment="1">
      <alignment horizontal="center" vertical="center"/>
    </xf>
    <xf numFmtId="0" fontId="0" fillId="0" borderId="18" xfId="0" applyBorder="1" applyAlignment="1">
      <alignment horizontal="center" vertical="center"/>
    </xf>
    <xf numFmtId="0" fontId="0" fillId="0" borderId="6" xfId="0" applyBorder="1" applyAlignment="1">
      <alignment horizontal="center" vertical="center"/>
    </xf>
    <xf numFmtId="0" fontId="0" fillId="0" borderId="19" xfId="0" applyBorder="1" applyAlignment="1">
      <alignment horizontal="center"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17" xfId="0" applyFont="1" applyBorder="1" applyAlignment="1">
      <alignment horizontal="left" vertical="center"/>
    </xf>
    <xf numFmtId="0" fontId="0" fillId="0" borderId="5" xfId="0" applyBorder="1" applyAlignment="1">
      <alignment horizontal="left" vertical="center"/>
    </xf>
    <xf numFmtId="0" fontId="0" fillId="0" borderId="1" xfId="0" applyBorder="1" applyAlignment="1">
      <alignment horizontal="left" vertical="center"/>
    </xf>
    <xf numFmtId="0" fontId="0" fillId="0" borderId="18" xfId="0" applyBorder="1" applyAlignment="1">
      <alignment horizontal="left" vertical="center"/>
    </xf>
    <xf numFmtId="0" fontId="4" fillId="0" borderId="5" xfId="0" applyFont="1" applyBorder="1" applyAlignment="1">
      <alignment horizontal="left" vertical="center"/>
    </xf>
    <xf numFmtId="0" fontId="4" fillId="0" borderId="1" xfId="0" applyFont="1" applyBorder="1" applyAlignment="1">
      <alignment horizontal="left" vertical="center"/>
    </xf>
    <xf numFmtId="0" fontId="4" fillId="0" borderId="18" xfId="0" applyFont="1" applyBorder="1" applyAlignment="1">
      <alignment horizontal="left" vertical="center"/>
    </xf>
    <xf numFmtId="0" fontId="2" fillId="0" borderId="5" xfId="0" applyFont="1" applyBorder="1" applyAlignment="1">
      <alignment horizontal="left" vertical="center"/>
    </xf>
    <xf numFmtId="0" fontId="2" fillId="0" borderId="1" xfId="0" applyFont="1" applyBorder="1" applyAlignment="1">
      <alignment horizontal="left" vertical="center"/>
    </xf>
    <xf numFmtId="0" fontId="2" fillId="0" borderId="18"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19" xfId="0" applyFont="1" applyBorder="1" applyAlignment="1">
      <alignment horizontal="left" vertical="center"/>
    </xf>
    <xf numFmtId="0" fontId="0" fillId="0" borderId="2" xfId="0" applyBorder="1" applyAlignment="1">
      <alignment horizontal="center" vertical="center" wrapText="1"/>
    </xf>
    <xf numFmtId="0" fontId="0" fillId="0" borderId="14" xfId="0" applyBorder="1" applyAlignment="1">
      <alignment horizontal="center" vertical="center" wrapText="1"/>
    </xf>
    <xf numFmtId="0" fontId="0" fillId="0" borderId="16" xfId="0" applyBorder="1" applyAlignment="1">
      <alignment horizontal="center" vertical="center" wrapText="1"/>
    </xf>
    <xf numFmtId="0" fontId="12" fillId="13" borderId="2" xfId="0" applyFont="1" applyFill="1" applyBorder="1" applyAlignment="1">
      <alignment horizontal="center" vertical="center"/>
    </xf>
    <xf numFmtId="0" fontId="12" fillId="13" borderId="27" xfId="0" applyFont="1" applyFill="1" applyBorder="1" applyAlignment="1">
      <alignment horizontal="center" vertical="center"/>
    </xf>
    <xf numFmtId="0" fontId="12" fillId="13" borderId="14" xfId="0" applyFont="1" applyFill="1" applyBorder="1" applyAlignment="1">
      <alignment horizontal="center" vertical="center"/>
    </xf>
    <xf numFmtId="0" fontId="2" fillId="8" borderId="1" xfId="0" applyFont="1" applyFill="1" applyBorder="1" applyAlignment="1">
      <alignment horizontal="center" vertical="center"/>
    </xf>
    <xf numFmtId="0" fontId="8" fillId="0" borderId="1" xfId="0" applyFont="1" applyBorder="1" applyAlignment="1">
      <alignment horizontal="center" vertical="center" wrapText="1"/>
    </xf>
    <xf numFmtId="0" fontId="0" fillId="0" borderId="1" xfId="0" applyBorder="1" applyAlignment="1">
      <alignment horizontal="center"/>
    </xf>
    <xf numFmtId="0" fontId="0" fillId="0" borderId="2" xfId="0" applyBorder="1" applyAlignment="1">
      <alignment horizontal="left" vertical="center" wrapText="1"/>
    </xf>
    <xf numFmtId="0" fontId="0" fillId="0" borderId="14" xfId="0" applyBorder="1" applyAlignment="1">
      <alignment horizontal="left" vertical="center" wrapText="1"/>
    </xf>
    <xf numFmtId="0" fontId="0" fillId="0" borderId="16" xfId="0" applyBorder="1" applyAlignment="1">
      <alignment horizontal="left" vertical="center" wrapText="1"/>
    </xf>
    <xf numFmtId="0" fontId="2" fillId="0" borderId="30" xfId="0" applyFont="1" applyBorder="1" applyAlignment="1">
      <alignment horizontal="right" vertical="center"/>
    </xf>
    <xf numFmtId="0" fontId="2" fillId="0" borderId="16" xfId="0" applyFont="1" applyBorder="1" applyAlignment="1">
      <alignment horizontal="right" vertical="center"/>
    </xf>
    <xf numFmtId="0" fontId="0" fillId="0" borderId="31" xfId="0" applyBorder="1" applyAlignment="1">
      <alignment horizontal="center" vertical="center" wrapText="1"/>
    </xf>
    <xf numFmtId="0" fontId="0" fillId="0" borderId="0" xfId="0" applyAlignment="1">
      <alignment horizontal="center" vertical="center" wrapText="1"/>
    </xf>
    <xf numFmtId="0" fontId="0" fillId="0" borderId="32" xfId="0" applyBorder="1" applyAlignment="1">
      <alignment horizontal="center" vertical="center" wrapText="1"/>
    </xf>
    <xf numFmtId="0" fontId="3" fillId="0" borderId="25" xfId="0" applyFont="1" applyBorder="1" applyAlignment="1">
      <alignment horizontal="left" vertical="center"/>
    </xf>
    <xf numFmtId="0" fontId="3" fillId="0" borderId="22" xfId="0" applyFont="1" applyBorder="1" applyAlignment="1">
      <alignment horizontal="left" vertical="center"/>
    </xf>
    <xf numFmtId="0" fontId="0" fillId="0" borderId="24" xfId="0" applyBorder="1" applyAlignment="1">
      <alignment horizontal="left" vertical="center"/>
    </xf>
    <xf numFmtId="0" fontId="0" fillId="0" borderId="14" xfId="0" applyBorder="1" applyAlignment="1">
      <alignment horizontal="left" vertical="center"/>
    </xf>
    <xf numFmtId="0" fontId="4" fillId="0" borderId="26" xfId="0" applyFont="1" applyBorder="1" applyAlignment="1">
      <alignment horizontal="left" vertical="center"/>
    </xf>
    <xf numFmtId="0" fontId="4" fillId="0" borderId="15" xfId="0" applyFont="1" applyBorder="1" applyAlignment="1">
      <alignment horizontal="left" vertical="center"/>
    </xf>
    <xf numFmtId="0" fontId="0" fillId="0" borderId="1" xfId="0" applyBorder="1" applyAlignment="1">
      <alignment horizontal="center" vertical="center"/>
    </xf>
    <xf numFmtId="0" fontId="0" fillId="0" borderId="2" xfId="0" applyBorder="1" applyAlignment="1">
      <alignment horizontal="center" vertical="center"/>
    </xf>
    <xf numFmtId="165" fontId="0" fillId="10" borderId="1" xfId="0" applyNumberFormat="1" applyFill="1" applyBorder="1" applyAlignment="1">
      <alignment horizontal="center" vertical="center"/>
    </xf>
    <xf numFmtId="0" fontId="4" fillId="0" borderId="26" xfId="0" applyFont="1" applyBorder="1" applyAlignment="1">
      <alignment horizontal="left" vertical="center" wrapText="1"/>
    </xf>
    <xf numFmtId="0" fontId="4" fillId="0" borderId="15" xfId="0" applyFont="1" applyBorder="1" applyAlignment="1">
      <alignment horizontal="left" vertical="center" wrapText="1"/>
    </xf>
    <xf numFmtId="0" fontId="0" fillId="11" borderId="1" xfId="0" applyFill="1" applyBorder="1" applyAlignment="1">
      <alignment horizontal="center" vertical="center" wrapText="1"/>
    </xf>
    <xf numFmtId="0" fontId="21" fillId="11" borderId="1" xfId="0" applyFont="1" applyFill="1" applyBorder="1" applyAlignment="1">
      <alignment horizontal="center" vertical="center" wrapText="1"/>
    </xf>
    <xf numFmtId="165" fontId="22" fillId="11" borderId="1" xfId="0" applyNumberFormat="1" applyFont="1" applyFill="1" applyBorder="1" applyAlignment="1">
      <alignment horizontal="center" vertical="center"/>
    </xf>
    <xf numFmtId="165" fontId="22" fillId="11" borderId="18" xfId="0" applyNumberFormat="1" applyFont="1" applyFill="1" applyBorder="1" applyAlignment="1">
      <alignment horizontal="center" vertical="center"/>
    </xf>
    <xf numFmtId="0" fontId="21" fillId="11" borderId="7" xfId="0" applyFont="1" applyFill="1" applyBorder="1" applyAlignment="1">
      <alignment horizontal="center" vertical="center" wrapText="1"/>
    </xf>
    <xf numFmtId="165" fontId="22" fillId="11" borderId="7" xfId="0" applyNumberFormat="1" applyFont="1" applyFill="1" applyBorder="1" applyAlignment="1">
      <alignment horizontal="center" vertical="center"/>
    </xf>
    <xf numFmtId="165" fontId="22" fillId="11" borderId="19" xfId="0" applyNumberFormat="1" applyFont="1" applyFill="1" applyBorder="1" applyAlignment="1">
      <alignment horizontal="center" vertical="center"/>
    </xf>
    <xf numFmtId="0" fontId="5" fillId="2" borderId="36" xfId="0" applyFont="1" applyFill="1" applyBorder="1" applyAlignment="1">
      <alignment horizontal="center" vertical="center"/>
    </xf>
    <xf numFmtId="0" fontId="5" fillId="2" borderId="23" xfId="0" applyFont="1" applyFill="1" applyBorder="1" applyAlignment="1">
      <alignment horizontal="center" vertical="center"/>
    </xf>
    <xf numFmtId="0" fontId="5" fillId="2" borderId="37" xfId="0" applyFont="1" applyFill="1" applyBorder="1" applyAlignment="1">
      <alignment horizontal="center" vertical="center"/>
    </xf>
    <xf numFmtId="0" fontId="11" fillId="10" borderId="4" xfId="0" applyFont="1" applyFill="1" applyBorder="1" applyAlignment="1">
      <alignment horizontal="center" vertical="center" wrapText="1"/>
    </xf>
    <xf numFmtId="0" fontId="11" fillId="10" borderId="17" xfId="0" applyFont="1" applyFill="1" applyBorder="1" applyAlignment="1">
      <alignment horizontal="center" vertical="center" wrapText="1"/>
    </xf>
    <xf numFmtId="0" fontId="0" fillId="11" borderId="6" xfId="0" applyFill="1" applyBorder="1" applyAlignment="1">
      <alignment horizontal="center" vertical="center"/>
    </xf>
    <xf numFmtId="165" fontId="18" fillId="11" borderId="1" xfId="0" applyNumberFormat="1" applyFont="1" applyFill="1" applyBorder="1" applyAlignment="1">
      <alignment horizontal="center" vertical="center"/>
    </xf>
    <xf numFmtId="165" fontId="20" fillId="11" borderId="18" xfId="0" applyNumberFormat="1" applyFont="1" applyFill="1" applyBorder="1" applyAlignment="1">
      <alignment horizontal="center" vertical="center"/>
    </xf>
    <xf numFmtId="165" fontId="0" fillId="11" borderId="1" xfId="0" applyNumberFormat="1" applyFill="1" applyBorder="1" applyAlignment="1">
      <alignment horizontal="center" vertical="center"/>
    </xf>
    <xf numFmtId="0" fontId="11" fillId="10" borderId="17" xfId="0" applyFont="1" applyFill="1" applyBorder="1" applyAlignment="1">
      <alignment horizontal="center" vertical="center"/>
    </xf>
  </cellXfs>
  <cellStyles count="5">
    <cellStyle name="Comma" xfId="2" builtinId="3"/>
    <cellStyle name="Comma 2" xfId="1" xr:uid="{00000000-0005-0000-0000-000001000000}"/>
    <cellStyle name="Comma 2 2" xfId="3" xr:uid="{327124A5-CC75-4E70-8D20-D29F4B1A45A5}"/>
    <cellStyle name="Comma 3" xfId="4" xr:uid="{7BFA4362-0176-42AF-A1C0-5C47941AEA15}"/>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12700</xdr:colOff>
      <xdr:row>0</xdr:row>
      <xdr:rowOff>266700</xdr:rowOff>
    </xdr:from>
    <xdr:to>
      <xdr:col>2</xdr:col>
      <xdr:colOff>24377</xdr:colOff>
      <xdr:row>4</xdr:row>
      <xdr:rowOff>52606</xdr:rowOff>
    </xdr:to>
    <xdr:pic>
      <xdr:nvPicPr>
        <xdr:cNvPr id="2" name="Graphic 1">
          <a:extLst>
            <a:ext uri="{FF2B5EF4-FFF2-40B4-BE49-F238E27FC236}">
              <a16:creationId xmlns:a16="http://schemas.microsoft.com/office/drawing/2014/main" id="{CEF9B77A-BA45-4256-9B95-E245BEC8CB25}"/>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12700" y="266700"/>
          <a:ext cx="2873375" cy="6526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12700</xdr:colOff>
      <xdr:row>0</xdr:row>
      <xdr:rowOff>266700</xdr:rowOff>
    </xdr:from>
    <xdr:to>
      <xdr:col>2</xdr:col>
      <xdr:colOff>24377</xdr:colOff>
      <xdr:row>4</xdr:row>
      <xdr:rowOff>52606</xdr:rowOff>
    </xdr:to>
    <xdr:pic>
      <xdr:nvPicPr>
        <xdr:cNvPr id="2" name="Graphic 1">
          <a:extLst>
            <a:ext uri="{FF2B5EF4-FFF2-40B4-BE49-F238E27FC236}">
              <a16:creationId xmlns:a16="http://schemas.microsoft.com/office/drawing/2014/main" id="{B4F11DF3-1D11-495C-A3D7-0B683F34DE39}"/>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12700" y="266700"/>
          <a:ext cx="2873375" cy="65268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12700</xdr:colOff>
      <xdr:row>0</xdr:row>
      <xdr:rowOff>165100</xdr:rowOff>
    </xdr:from>
    <xdr:to>
      <xdr:col>2</xdr:col>
      <xdr:colOff>24377</xdr:colOff>
      <xdr:row>4</xdr:row>
      <xdr:rowOff>0</xdr:rowOff>
    </xdr:to>
    <xdr:pic>
      <xdr:nvPicPr>
        <xdr:cNvPr id="2" name="Graphic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12700" y="165100"/>
          <a:ext cx="2983477" cy="692150"/>
        </a:xfrm>
        <a:prstGeom prst="rect">
          <a:avLst/>
        </a:prstGeom>
      </xdr:spPr>
    </xdr:pic>
    <xdr:clientData/>
  </xdr:twoCellAnchor>
  <xdr:twoCellAnchor>
    <xdr:from>
      <xdr:col>0</xdr:col>
      <xdr:colOff>12700</xdr:colOff>
      <xdr:row>0</xdr:row>
      <xdr:rowOff>165100</xdr:rowOff>
    </xdr:from>
    <xdr:to>
      <xdr:col>2</xdr:col>
      <xdr:colOff>24377</xdr:colOff>
      <xdr:row>4</xdr:row>
      <xdr:rowOff>0</xdr:rowOff>
    </xdr:to>
    <xdr:pic>
      <xdr:nvPicPr>
        <xdr:cNvPr id="4" name="Graphic 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12700" y="165100"/>
          <a:ext cx="3303517" cy="68834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12700</xdr:colOff>
      <xdr:row>0</xdr:row>
      <xdr:rowOff>165100</xdr:rowOff>
    </xdr:from>
    <xdr:to>
      <xdr:col>2</xdr:col>
      <xdr:colOff>24377</xdr:colOff>
      <xdr:row>4</xdr:row>
      <xdr:rowOff>0</xdr:rowOff>
    </xdr:to>
    <xdr:pic>
      <xdr:nvPicPr>
        <xdr:cNvPr id="2" name="Graphic 1">
          <a:extLst>
            <a:ext uri="{FF2B5EF4-FFF2-40B4-BE49-F238E27FC236}">
              <a16:creationId xmlns:a16="http://schemas.microsoft.com/office/drawing/2014/main" id="{4CC0470B-EFD5-47E6-B8E9-333C941EE88C}"/>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12700" y="165100"/>
          <a:ext cx="2850127" cy="7112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A6D4C-173C-4DB6-B00B-98093C1E8185}">
  <dimension ref="A1:J51"/>
  <sheetViews>
    <sheetView tabSelected="1" view="pageBreakPreview" topLeftCell="A11" zoomScale="55" zoomScaleNormal="55" zoomScaleSheetLayoutView="55" workbookViewId="0">
      <selection activeCell="J11" sqref="J11"/>
    </sheetView>
  </sheetViews>
  <sheetFormatPr defaultRowHeight="14.4" x14ac:dyDescent="0.3"/>
  <cols>
    <col min="1" max="1" width="7.88671875" style="16" customWidth="1"/>
    <col min="2" max="2" width="35.44140625" style="16" customWidth="1"/>
    <col min="3" max="3" width="0.109375" style="16" hidden="1" customWidth="1"/>
    <col min="4" max="4" width="89.88671875" style="16" customWidth="1"/>
    <col min="5" max="5" width="13.33203125" style="14" customWidth="1"/>
    <col min="6" max="6" width="15.6640625" style="15" customWidth="1"/>
    <col min="7" max="7" width="17.5546875" customWidth="1"/>
    <col min="8" max="8" width="22" style="17" customWidth="1"/>
    <col min="9" max="9" width="13.6640625" customWidth="1"/>
    <col min="10" max="10" width="58.88671875" customWidth="1"/>
    <col min="14" max="14" width="25.44140625" customWidth="1"/>
  </cols>
  <sheetData>
    <row r="1" spans="1:10" ht="23.4" x14ac:dyDescent="0.3">
      <c r="A1" s="85"/>
      <c r="B1" s="86"/>
      <c r="C1" s="91" t="s">
        <v>0</v>
      </c>
      <c r="D1" s="92"/>
      <c r="E1" s="92"/>
      <c r="F1" s="92"/>
      <c r="G1" s="92"/>
      <c r="H1" s="93"/>
    </row>
    <row r="2" spans="1:10" x14ac:dyDescent="0.3">
      <c r="A2" s="87"/>
      <c r="B2" s="88"/>
      <c r="C2" s="94" t="s">
        <v>27</v>
      </c>
      <c r="D2" s="95"/>
      <c r="E2" s="95"/>
      <c r="F2" s="95"/>
      <c r="G2" s="95"/>
      <c r="H2" s="96"/>
    </row>
    <row r="3" spans="1:10" x14ac:dyDescent="0.3">
      <c r="A3" s="87"/>
      <c r="B3" s="88"/>
      <c r="C3" s="94" t="s">
        <v>2</v>
      </c>
      <c r="D3" s="95"/>
      <c r="E3" s="95"/>
      <c r="F3" s="95"/>
      <c r="G3" s="95"/>
      <c r="H3" s="96"/>
    </row>
    <row r="4" spans="1:10" x14ac:dyDescent="0.3">
      <c r="A4" s="87"/>
      <c r="B4" s="88"/>
      <c r="C4" s="97" t="s">
        <v>73</v>
      </c>
      <c r="D4" s="98"/>
      <c r="E4" s="98"/>
      <c r="F4" s="98"/>
      <c r="G4" s="98"/>
      <c r="H4" s="99"/>
    </row>
    <row r="5" spans="1:10" ht="52.95" customHeight="1" x14ac:dyDescent="0.3">
      <c r="A5" s="87"/>
      <c r="B5" s="88"/>
      <c r="C5" s="100" t="s">
        <v>123</v>
      </c>
      <c r="D5" s="101"/>
      <c r="E5" s="101"/>
      <c r="F5" s="101"/>
      <c r="G5" s="101"/>
      <c r="H5" s="102"/>
    </row>
    <row r="6" spans="1:10" ht="48" customHeight="1" thickBot="1" x14ac:dyDescent="0.35">
      <c r="A6" s="89"/>
      <c r="B6" s="90"/>
      <c r="C6" s="103" t="s">
        <v>28</v>
      </c>
      <c r="D6" s="104"/>
      <c r="E6" s="104"/>
      <c r="F6" s="104"/>
      <c r="G6" s="104"/>
      <c r="H6" s="105"/>
    </row>
    <row r="7" spans="1:10" ht="21.6" thickBot="1" x14ac:dyDescent="0.35">
      <c r="A7" s="72" t="s">
        <v>32</v>
      </c>
      <c r="B7" s="73"/>
      <c r="C7" s="73"/>
      <c r="D7" s="73"/>
      <c r="E7" s="73"/>
      <c r="F7" s="73"/>
      <c r="G7" s="73"/>
      <c r="H7" s="74"/>
    </row>
    <row r="8" spans="1:10" s="6" customFormat="1" ht="54" customHeight="1" thickBot="1" x14ac:dyDescent="0.35">
      <c r="A8" s="1" t="s">
        <v>3</v>
      </c>
      <c r="B8" s="2" t="s">
        <v>4</v>
      </c>
      <c r="C8" s="2" t="s">
        <v>5</v>
      </c>
      <c r="D8" s="2" t="s">
        <v>6</v>
      </c>
      <c r="E8" s="3" t="s">
        <v>7</v>
      </c>
      <c r="F8" s="4" t="s">
        <v>8</v>
      </c>
      <c r="G8" s="5" t="s">
        <v>9</v>
      </c>
      <c r="H8" s="23" t="s">
        <v>10</v>
      </c>
    </row>
    <row r="9" spans="1:10" s="8" customFormat="1" ht="29.4" customHeight="1" thickBot="1" x14ac:dyDescent="0.35">
      <c r="A9" s="7">
        <v>1</v>
      </c>
      <c r="B9" s="75" t="s">
        <v>11</v>
      </c>
      <c r="C9" s="76"/>
      <c r="D9" s="76"/>
      <c r="E9" s="77"/>
      <c r="F9" s="77"/>
      <c r="G9" s="77"/>
      <c r="H9" s="78"/>
      <c r="J9" s="45"/>
    </row>
    <row r="10" spans="1:10" s="11" customFormat="1" ht="90.75" customHeight="1" x14ac:dyDescent="0.3">
      <c r="A10" s="37" t="s">
        <v>12</v>
      </c>
      <c r="B10" s="51" t="s">
        <v>53</v>
      </c>
      <c r="C10" s="49"/>
      <c r="D10" s="48" t="s">
        <v>59</v>
      </c>
      <c r="E10" s="9" t="s">
        <v>54</v>
      </c>
      <c r="F10" s="50">
        <f>895*0.2</f>
        <v>179</v>
      </c>
      <c r="G10" s="12"/>
      <c r="H10" s="10">
        <f t="shared" ref="H10:H11" si="0">G10*F10</f>
        <v>0</v>
      </c>
    </row>
    <row r="11" spans="1:10" s="11" customFormat="1" ht="90.75" customHeight="1" x14ac:dyDescent="0.3">
      <c r="A11" s="37" t="s">
        <v>33</v>
      </c>
      <c r="B11" s="51" t="s">
        <v>55</v>
      </c>
      <c r="C11" s="49"/>
      <c r="D11" s="48" t="s">
        <v>56</v>
      </c>
      <c r="E11" s="9" t="s">
        <v>57</v>
      </c>
      <c r="F11" s="50">
        <v>180</v>
      </c>
      <c r="G11" s="12"/>
      <c r="H11" s="10">
        <f t="shared" si="0"/>
        <v>0</v>
      </c>
    </row>
    <row r="12" spans="1:10" s="11" customFormat="1" ht="90.75" customHeight="1" x14ac:dyDescent="0.3">
      <c r="A12" s="37" t="s">
        <v>34</v>
      </c>
      <c r="B12" s="49" t="s">
        <v>58</v>
      </c>
      <c r="C12" s="49"/>
      <c r="D12" s="48" t="s">
        <v>60</v>
      </c>
      <c r="E12" s="47" t="s">
        <v>40</v>
      </c>
      <c r="F12" s="50">
        <v>895</v>
      </c>
      <c r="G12" s="12"/>
      <c r="H12" s="10">
        <f t="shared" ref="H12:H37" si="1">G12*F12</f>
        <v>0</v>
      </c>
    </row>
    <row r="13" spans="1:10" s="11" customFormat="1" ht="90.75" customHeight="1" x14ac:dyDescent="0.3">
      <c r="A13" s="37" t="s">
        <v>35</v>
      </c>
      <c r="B13" s="49" t="s">
        <v>70</v>
      </c>
      <c r="C13" s="49"/>
      <c r="D13" s="59" t="s">
        <v>63</v>
      </c>
      <c r="E13" s="9" t="s">
        <v>64</v>
      </c>
      <c r="F13" s="50">
        <f>5.11764705882353*25</f>
        <v>127.94117647058825</v>
      </c>
      <c r="G13" s="12"/>
      <c r="H13" s="10">
        <f t="shared" si="1"/>
        <v>0</v>
      </c>
    </row>
    <row r="14" spans="1:10" s="11" customFormat="1" ht="90.75" customHeight="1" x14ac:dyDescent="0.3">
      <c r="A14" s="37" t="s">
        <v>36</v>
      </c>
      <c r="B14" s="49" t="s">
        <v>71</v>
      </c>
      <c r="C14" s="49"/>
      <c r="D14" s="59" t="s">
        <v>65</v>
      </c>
      <c r="E14" s="9" t="s">
        <v>66</v>
      </c>
      <c r="F14" s="50">
        <v>2</v>
      </c>
      <c r="G14" s="12"/>
      <c r="H14" s="10">
        <f t="shared" si="1"/>
        <v>0</v>
      </c>
    </row>
    <row r="15" spans="1:10" s="11" customFormat="1" ht="90.75" customHeight="1" x14ac:dyDescent="0.3">
      <c r="A15" s="37" t="s">
        <v>37</v>
      </c>
      <c r="B15" s="106" t="s">
        <v>72</v>
      </c>
      <c r="C15" s="107"/>
      <c r="D15" s="52" t="s">
        <v>67</v>
      </c>
      <c r="E15" s="47" t="s">
        <v>68</v>
      </c>
      <c r="F15" s="50">
        <f>1*25</f>
        <v>25</v>
      </c>
      <c r="G15" s="12"/>
      <c r="H15" s="10">
        <f t="shared" si="1"/>
        <v>0</v>
      </c>
    </row>
    <row r="16" spans="1:10" s="11" customFormat="1" ht="90.75" customHeight="1" x14ac:dyDescent="0.3">
      <c r="A16" s="37" t="s">
        <v>38</v>
      </c>
      <c r="B16" s="108" t="s">
        <v>43</v>
      </c>
      <c r="C16" s="108"/>
      <c r="D16" s="54" t="s">
        <v>69</v>
      </c>
      <c r="E16" s="47" t="s">
        <v>40</v>
      </c>
      <c r="F16" s="50">
        <f>1.5*25</f>
        <v>37.5</v>
      </c>
      <c r="G16" s="12"/>
      <c r="H16" s="10">
        <f t="shared" si="1"/>
        <v>0</v>
      </c>
    </row>
    <row r="17" spans="1:8" s="11" customFormat="1" ht="90.75" customHeight="1" x14ac:dyDescent="0.3">
      <c r="A17" s="37" t="s">
        <v>39</v>
      </c>
      <c r="B17" s="53" t="s">
        <v>44</v>
      </c>
      <c r="C17" s="56"/>
      <c r="D17" s="57" t="s">
        <v>88</v>
      </c>
      <c r="E17" s="47" t="s">
        <v>52</v>
      </c>
      <c r="F17" s="58">
        <v>1</v>
      </c>
      <c r="G17" s="12"/>
      <c r="H17" s="10">
        <f t="shared" si="1"/>
        <v>0</v>
      </c>
    </row>
    <row r="18" spans="1:8" s="11" customFormat="1" ht="90.75" customHeight="1" x14ac:dyDescent="0.3">
      <c r="A18" s="37" t="s">
        <v>46</v>
      </c>
      <c r="B18" s="51" t="s">
        <v>45</v>
      </c>
      <c r="C18" s="37"/>
      <c r="D18" s="48" t="s">
        <v>105</v>
      </c>
      <c r="E18" s="9" t="s">
        <v>52</v>
      </c>
      <c r="F18" s="39">
        <v>1</v>
      </c>
      <c r="G18" s="12"/>
      <c r="H18" s="10">
        <f t="shared" si="1"/>
        <v>0</v>
      </c>
    </row>
    <row r="19" spans="1:8" s="11" customFormat="1" ht="90.75" customHeight="1" x14ac:dyDescent="0.3">
      <c r="A19" s="37" t="s">
        <v>126</v>
      </c>
      <c r="B19" s="51" t="s">
        <v>41</v>
      </c>
      <c r="C19" s="49"/>
      <c r="D19" s="48" t="s">
        <v>61</v>
      </c>
      <c r="E19" s="9" t="s">
        <v>52</v>
      </c>
      <c r="F19" s="39">
        <v>2</v>
      </c>
      <c r="G19" s="12"/>
      <c r="H19" s="10">
        <f t="shared" si="1"/>
        <v>0</v>
      </c>
    </row>
    <row r="20" spans="1:8" s="11" customFormat="1" ht="90.75" customHeight="1" x14ac:dyDescent="0.3">
      <c r="A20" s="37" t="s">
        <v>127</v>
      </c>
      <c r="B20" s="49" t="s">
        <v>42</v>
      </c>
      <c r="C20" s="37"/>
      <c r="D20" s="48" t="s">
        <v>62</v>
      </c>
      <c r="E20" s="9" t="s">
        <v>40</v>
      </c>
      <c r="F20" s="39">
        <v>340</v>
      </c>
      <c r="G20" s="12"/>
      <c r="H20" s="10">
        <f t="shared" si="1"/>
        <v>0</v>
      </c>
    </row>
    <row r="21" spans="1:8" s="11" customFormat="1" ht="90.75" customHeight="1" x14ac:dyDescent="0.3">
      <c r="A21" s="37" t="s">
        <v>128</v>
      </c>
      <c r="B21" s="108" t="s">
        <v>82</v>
      </c>
      <c r="C21" s="108"/>
      <c r="D21" s="48" t="s">
        <v>83</v>
      </c>
      <c r="E21" s="47" t="s">
        <v>84</v>
      </c>
      <c r="F21" s="39">
        <v>18</v>
      </c>
      <c r="G21" s="12"/>
      <c r="H21" s="10">
        <f t="shared" si="1"/>
        <v>0</v>
      </c>
    </row>
    <row r="22" spans="1:8" s="11" customFormat="1" ht="90.75" customHeight="1" x14ac:dyDescent="0.3">
      <c r="A22" s="37" t="s">
        <v>129</v>
      </c>
      <c r="B22" s="49" t="s">
        <v>74</v>
      </c>
      <c r="C22" s="49"/>
      <c r="D22" s="48" t="s">
        <v>80</v>
      </c>
      <c r="E22" s="55" t="s">
        <v>75</v>
      </c>
      <c r="F22" s="39">
        <v>1</v>
      </c>
      <c r="G22" s="12"/>
      <c r="H22" s="10">
        <f t="shared" si="1"/>
        <v>0</v>
      </c>
    </row>
    <row r="23" spans="1:8" s="11" customFormat="1" ht="90.75" customHeight="1" x14ac:dyDescent="0.3">
      <c r="A23" s="37" t="s">
        <v>131</v>
      </c>
      <c r="B23" s="49" t="s">
        <v>47</v>
      </c>
      <c r="C23" s="49"/>
      <c r="D23" s="48" t="s">
        <v>100</v>
      </c>
      <c r="E23" s="55" t="s">
        <v>52</v>
      </c>
      <c r="F23" s="39">
        <v>2</v>
      </c>
      <c r="G23" s="12"/>
      <c r="H23" s="10">
        <f t="shared" si="1"/>
        <v>0</v>
      </c>
    </row>
    <row r="24" spans="1:8" s="11" customFormat="1" ht="90.75" customHeight="1" x14ac:dyDescent="0.3">
      <c r="A24" s="37" t="s">
        <v>132</v>
      </c>
      <c r="B24" s="49" t="s">
        <v>48</v>
      </c>
      <c r="C24" s="49"/>
      <c r="D24" s="48" t="s">
        <v>76</v>
      </c>
      <c r="E24" s="55" t="s">
        <v>52</v>
      </c>
      <c r="F24" s="39">
        <v>2</v>
      </c>
      <c r="G24" s="12"/>
      <c r="H24" s="10">
        <f t="shared" si="1"/>
        <v>0</v>
      </c>
    </row>
    <row r="25" spans="1:8" s="11" customFormat="1" ht="90.75" customHeight="1" x14ac:dyDescent="0.3">
      <c r="A25" s="37" t="s">
        <v>133</v>
      </c>
      <c r="B25" s="49" t="s">
        <v>77</v>
      </c>
      <c r="C25" s="49"/>
      <c r="D25" s="48" t="s">
        <v>81</v>
      </c>
      <c r="E25" s="55" t="s">
        <v>52</v>
      </c>
      <c r="F25" s="39">
        <v>2</v>
      </c>
      <c r="G25" s="12"/>
      <c r="H25" s="10">
        <f t="shared" si="1"/>
        <v>0</v>
      </c>
    </row>
    <row r="26" spans="1:8" s="11" customFormat="1" ht="90.75" customHeight="1" x14ac:dyDescent="0.3">
      <c r="A26" s="37" t="s">
        <v>134</v>
      </c>
      <c r="B26" s="49" t="s">
        <v>78</v>
      </c>
      <c r="C26" s="49"/>
      <c r="D26" s="48" t="s">
        <v>79</v>
      </c>
      <c r="E26" s="55" t="s">
        <v>52</v>
      </c>
      <c r="F26" s="39">
        <v>2</v>
      </c>
      <c r="G26" s="12"/>
      <c r="H26" s="10">
        <f t="shared" si="1"/>
        <v>0</v>
      </c>
    </row>
    <row r="27" spans="1:8" s="11" customFormat="1" ht="90.75" customHeight="1" x14ac:dyDescent="0.3">
      <c r="A27" s="37" t="s">
        <v>135</v>
      </c>
      <c r="B27" s="51" t="s">
        <v>89</v>
      </c>
      <c r="C27" s="37"/>
      <c r="D27" s="48" t="s">
        <v>90</v>
      </c>
      <c r="E27" s="9" t="s">
        <v>99</v>
      </c>
      <c r="F27" s="39">
        <v>85</v>
      </c>
      <c r="G27" s="61"/>
      <c r="H27" s="10">
        <f t="shared" si="1"/>
        <v>0</v>
      </c>
    </row>
    <row r="28" spans="1:8" s="11" customFormat="1" ht="90.75" customHeight="1" x14ac:dyDescent="0.3">
      <c r="A28" s="37" t="s">
        <v>136</v>
      </c>
      <c r="B28" s="51" t="s">
        <v>93</v>
      </c>
      <c r="C28" s="37"/>
      <c r="D28" s="48" t="s">
        <v>91</v>
      </c>
      <c r="E28" s="9" t="s">
        <v>92</v>
      </c>
      <c r="F28" s="39">
        <v>1</v>
      </c>
      <c r="G28" s="61"/>
      <c r="H28" s="10">
        <f t="shared" si="1"/>
        <v>0</v>
      </c>
    </row>
    <row r="29" spans="1:8" s="11" customFormat="1" ht="90.75" customHeight="1" x14ac:dyDescent="0.3">
      <c r="A29" s="37" t="s">
        <v>137</v>
      </c>
      <c r="B29" s="51" t="s">
        <v>49</v>
      </c>
      <c r="C29" s="37"/>
      <c r="D29" s="48" t="s">
        <v>101</v>
      </c>
      <c r="E29" s="9" t="s">
        <v>40</v>
      </c>
      <c r="F29" s="39">
        <v>43</v>
      </c>
      <c r="G29" s="61"/>
      <c r="H29" s="10">
        <f t="shared" si="1"/>
        <v>0</v>
      </c>
    </row>
    <row r="30" spans="1:8" s="11" customFormat="1" ht="90.75" customHeight="1" x14ac:dyDescent="0.3">
      <c r="A30" s="37" t="s">
        <v>138</v>
      </c>
      <c r="B30" s="51" t="s">
        <v>94</v>
      </c>
      <c r="C30" s="37"/>
      <c r="D30" s="48" t="s">
        <v>102</v>
      </c>
      <c r="E30" s="9" t="s">
        <v>40</v>
      </c>
      <c r="F30" s="39">
        <v>12</v>
      </c>
      <c r="G30" s="61"/>
      <c r="H30" s="10">
        <f t="shared" si="1"/>
        <v>0</v>
      </c>
    </row>
    <row r="31" spans="1:8" s="11" customFormat="1" ht="90.75" customHeight="1" x14ac:dyDescent="0.3">
      <c r="A31" s="37" t="s">
        <v>139</v>
      </c>
      <c r="B31" s="51" t="s">
        <v>95</v>
      </c>
      <c r="C31" s="37"/>
      <c r="D31" s="48" t="s">
        <v>86</v>
      </c>
      <c r="E31" s="9" t="s">
        <v>40</v>
      </c>
      <c r="F31" s="39">
        <v>10</v>
      </c>
      <c r="G31" s="60"/>
      <c r="H31" s="10">
        <f t="shared" si="1"/>
        <v>0</v>
      </c>
    </row>
    <row r="32" spans="1:8" s="11" customFormat="1" ht="90.75" customHeight="1" x14ac:dyDescent="0.3">
      <c r="A32" s="37" t="s">
        <v>140</v>
      </c>
      <c r="B32" s="51" t="s">
        <v>96</v>
      </c>
      <c r="C32" s="37"/>
      <c r="D32" s="48" t="s">
        <v>87</v>
      </c>
      <c r="E32" s="9" t="s">
        <v>40</v>
      </c>
      <c r="F32" s="39">
        <v>10</v>
      </c>
      <c r="G32" s="61"/>
      <c r="H32" s="10">
        <f t="shared" si="1"/>
        <v>0</v>
      </c>
    </row>
    <row r="33" spans="1:10" s="11" customFormat="1" ht="90.75" customHeight="1" x14ac:dyDescent="0.3">
      <c r="A33" s="37" t="s">
        <v>141</v>
      </c>
      <c r="B33" s="51" t="s">
        <v>82</v>
      </c>
      <c r="C33" s="37"/>
      <c r="D33" s="48" t="s">
        <v>97</v>
      </c>
      <c r="E33" s="9" t="s">
        <v>40</v>
      </c>
      <c r="F33" s="39">
        <v>37</v>
      </c>
      <c r="G33" s="61"/>
      <c r="H33" s="10">
        <f t="shared" si="1"/>
        <v>0</v>
      </c>
    </row>
    <row r="34" spans="1:10" s="11" customFormat="1" ht="90.75" customHeight="1" x14ac:dyDescent="0.3">
      <c r="A34" s="37" t="s">
        <v>142</v>
      </c>
      <c r="B34" s="51" t="s">
        <v>98</v>
      </c>
      <c r="C34" s="37"/>
      <c r="D34" s="48" t="s">
        <v>85</v>
      </c>
      <c r="E34" s="9" t="s">
        <v>52</v>
      </c>
      <c r="F34" s="39">
        <v>3</v>
      </c>
      <c r="G34" s="12"/>
      <c r="H34" s="10">
        <f t="shared" si="1"/>
        <v>0</v>
      </c>
    </row>
    <row r="35" spans="1:10" s="11" customFormat="1" ht="90.75" customHeight="1" x14ac:dyDescent="0.3">
      <c r="A35" s="37" t="s">
        <v>143</v>
      </c>
      <c r="B35" s="51" t="s">
        <v>50</v>
      </c>
      <c r="C35" s="37"/>
      <c r="D35" s="48" t="s">
        <v>103</v>
      </c>
      <c r="E35" s="9" t="s">
        <v>52</v>
      </c>
      <c r="F35" s="39">
        <v>3</v>
      </c>
      <c r="G35" s="61"/>
      <c r="H35" s="10">
        <f t="shared" si="1"/>
        <v>0</v>
      </c>
    </row>
    <row r="36" spans="1:10" s="11" customFormat="1" ht="90.75" customHeight="1" x14ac:dyDescent="0.3">
      <c r="A36" s="37" t="s">
        <v>144</v>
      </c>
      <c r="B36" s="51" t="s">
        <v>51</v>
      </c>
      <c r="C36" s="37"/>
      <c r="D36" s="48" t="s">
        <v>104</v>
      </c>
      <c r="E36" s="9" t="s">
        <v>52</v>
      </c>
      <c r="F36" s="39">
        <v>3</v>
      </c>
      <c r="G36" s="61"/>
      <c r="H36" s="10">
        <f t="shared" si="1"/>
        <v>0</v>
      </c>
    </row>
    <row r="37" spans="1:10" s="11" customFormat="1" ht="90.75" customHeight="1" x14ac:dyDescent="0.3">
      <c r="A37" s="37" t="s">
        <v>145</v>
      </c>
      <c r="B37" s="51" t="s">
        <v>130</v>
      </c>
      <c r="C37" s="37"/>
      <c r="D37" s="48" t="s">
        <v>146</v>
      </c>
      <c r="E37" s="9" t="s">
        <v>52</v>
      </c>
      <c r="F37" s="39">
        <v>2</v>
      </c>
      <c r="G37" s="61"/>
      <c r="H37" s="10">
        <f t="shared" si="1"/>
        <v>0</v>
      </c>
    </row>
    <row r="38" spans="1:10" s="13" customFormat="1" ht="37.950000000000003" customHeight="1" x14ac:dyDescent="0.3">
      <c r="A38" s="79" t="s">
        <v>13</v>
      </c>
      <c r="B38" s="80"/>
      <c r="C38" s="80"/>
      <c r="D38" s="80"/>
      <c r="E38" s="80"/>
      <c r="F38" s="80"/>
      <c r="G38" s="81"/>
      <c r="H38" s="38">
        <f>SUM(H10:H37)</f>
        <v>0</v>
      </c>
    </row>
    <row r="39" spans="1:10" s="13" customFormat="1" ht="15.6" x14ac:dyDescent="0.3">
      <c r="A39" s="82" t="s">
        <v>14</v>
      </c>
      <c r="B39" s="83"/>
      <c r="C39" s="83"/>
      <c r="D39" s="83"/>
      <c r="E39" s="83"/>
      <c r="F39" s="83"/>
      <c r="G39" s="84"/>
      <c r="H39" s="25">
        <f>H38*20/100</f>
        <v>0</v>
      </c>
    </row>
    <row r="40" spans="1:10" ht="18" x14ac:dyDescent="0.35">
      <c r="A40" s="109" t="s">
        <v>15</v>
      </c>
      <c r="B40" s="110"/>
      <c r="C40" s="110"/>
      <c r="D40" s="110"/>
      <c r="E40" s="110"/>
      <c r="F40" s="110"/>
      <c r="G40" s="111"/>
      <c r="H40" s="24">
        <f>SUM(H38:H39)</f>
        <v>0</v>
      </c>
      <c r="J40" s="40">
        <f>J38/28.03</f>
        <v>0</v>
      </c>
    </row>
    <row r="41" spans="1:10" s="13" customFormat="1" ht="100.8" x14ac:dyDescent="0.3">
      <c r="A41" s="21"/>
      <c r="B41" s="112" t="s">
        <v>16</v>
      </c>
      <c r="C41" s="112"/>
      <c r="D41" s="27" t="s">
        <v>17</v>
      </c>
      <c r="E41" s="28"/>
      <c r="F41" s="29"/>
      <c r="G41" s="21"/>
      <c r="H41" s="30"/>
      <c r="J41" s="41"/>
    </row>
    <row r="42" spans="1:10" ht="101.4" thickBot="1" x14ac:dyDescent="0.35">
      <c r="A42" s="18"/>
      <c r="B42" s="22" t="s">
        <v>18</v>
      </c>
      <c r="C42" s="19"/>
      <c r="D42" s="26" t="s">
        <v>19</v>
      </c>
      <c r="E42" s="31"/>
      <c r="F42" s="32"/>
      <c r="G42" s="33"/>
      <c r="H42" s="34"/>
      <c r="J42" s="40"/>
    </row>
    <row r="44" spans="1:10" ht="39.9" customHeight="1" x14ac:dyDescent="0.3">
      <c r="D44" s="36" t="s">
        <v>29</v>
      </c>
      <c r="E44" s="113"/>
      <c r="F44" s="113"/>
      <c r="G44" s="113"/>
      <c r="H44" s="113"/>
    </row>
    <row r="45" spans="1:10" ht="39.9" customHeight="1" x14ac:dyDescent="0.3">
      <c r="D45" s="36" t="s">
        <v>30</v>
      </c>
      <c r="E45" s="114"/>
      <c r="F45" s="114"/>
      <c r="G45" s="114"/>
      <c r="H45" s="114"/>
    </row>
    <row r="46" spans="1:10" ht="39.9" customHeight="1" x14ac:dyDescent="0.3">
      <c r="D46" s="36" t="s">
        <v>31</v>
      </c>
      <c r="E46" s="114"/>
      <c r="F46" s="114"/>
      <c r="G46" s="114"/>
      <c r="H46" s="114"/>
    </row>
    <row r="47" spans="1:10" x14ac:dyDescent="0.3">
      <c r="E47" s="114"/>
      <c r="F47" s="114"/>
      <c r="G47" s="114"/>
      <c r="H47" s="114"/>
    </row>
    <row r="48" spans="1:10" x14ac:dyDescent="0.3">
      <c r="E48" s="114"/>
      <c r="F48" s="114"/>
      <c r="G48" s="114"/>
      <c r="H48" s="114"/>
    </row>
    <row r="49" spans="5:8" x14ac:dyDescent="0.3">
      <c r="E49" s="114"/>
      <c r="F49" s="114"/>
      <c r="G49" s="114"/>
      <c r="H49" s="114"/>
    </row>
    <row r="50" spans="5:8" x14ac:dyDescent="0.3">
      <c r="E50" s="114"/>
      <c r="F50" s="114"/>
      <c r="G50" s="114"/>
      <c r="H50" s="114"/>
    </row>
    <row r="51" spans="5:8" x14ac:dyDescent="0.3">
      <c r="E51" s="114"/>
      <c r="F51" s="114"/>
      <c r="G51" s="114"/>
      <c r="H51" s="114"/>
    </row>
  </sheetData>
  <mergeCells count="19">
    <mergeCell ref="A40:G40"/>
    <mergeCell ref="B41:C41"/>
    <mergeCell ref="E44:H44"/>
    <mergeCell ref="E45:H45"/>
    <mergeCell ref="E46:H51"/>
    <mergeCell ref="A7:H7"/>
    <mergeCell ref="B9:H9"/>
    <mergeCell ref="A38:G38"/>
    <mergeCell ref="A39:G39"/>
    <mergeCell ref="A1:B6"/>
    <mergeCell ref="C1:H1"/>
    <mergeCell ref="C2:H2"/>
    <mergeCell ref="C3:H3"/>
    <mergeCell ref="C4:H4"/>
    <mergeCell ref="C5:H5"/>
    <mergeCell ref="C6:H6"/>
    <mergeCell ref="B15:C15"/>
    <mergeCell ref="B16:C16"/>
    <mergeCell ref="B21:C21"/>
  </mergeCells>
  <phoneticPr fontId="10" type="noConversion"/>
  <pageMargins left="0.70866141732283461" right="0.70866141732283461" top="0.74803149606299213" bottom="0.74803149606299213" header="0.31496062992125984" footer="0.31496062992125984"/>
  <pageSetup paperSize="9" scale="13" fitToHeight="0" orientation="landscape" r:id="rId1"/>
  <headerFooter>
    <oddFooter>&amp;LPrepared by:&amp;CChecked by:&amp;RApproved by:</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0C0348-83A4-4054-BF05-E935B32F78BA}">
  <dimension ref="A1:J35"/>
  <sheetViews>
    <sheetView view="pageBreakPreview" topLeftCell="A25" zoomScale="70" zoomScaleNormal="55" zoomScaleSheetLayoutView="70" workbookViewId="0">
      <selection activeCell="D11" sqref="D11"/>
    </sheetView>
  </sheetViews>
  <sheetFormatPr defaultRowHeight="14.4" x14ac:dyDescent="0.3"/>
  <cols>
    <col min="1" max="1" width="7.88671875" style="16" customWidth="1"/>
    <col min="2" max="2" width="35.44140625" style="16" customWidth="1"/>
    <col min="3" max="3" width="0.109375" style="16" hidden="1" customWidth="1"/>
    <col min="4" max="4" width="89.88671875" style="16" customWidth="1"/>
    <col min="5" max="5" width="13.33203125" style="14" customWidth="1"/>
    <col min="6" max="6" width="15.6640625" style="15" customWidth="1"/>
    <col min="7" max="7" width="17.5546875" customWidth="1"/>
    <col min="8" max="8" width="22" style="17" customWidth="1"/>
    <col min="9" max="9" width="13.6640625" customWidth="1"/>
    <col min="10" max="10" width="58.88671875" customWidth="1"/>
    <col min="14" max="14" width="25.44140625" customWidth="1"/>
  </cols>
  <sheetData>
    <row r="1" spans="1:10" ht="23.4" x14ac:dyDescent="0.3">
      <c r="A1" s="85"/>
      <c r="B1" s="86"/>
      <c r="C1" s="91" t="s">
        <v>0</v>
      </c>
      <c r="D1" s="92"/>
      <c r="E1" s="92"/>
      <c r="F1" s="92"/>
      <c r="G1" s="92"/>
      <c r="H1" s="93"/>
    </row>
    <row r="2" spans="1:10" x14ac:dyDescent="0.3">
      <c r="A2" s="87"/>
      <c r="B2" s="88"/>
      <c r="C2" s="94" t="s">
        <v>27</v>
      </c>
      <c r="D2" s="95"/>
      <c r="E2" s="95"/>
      <c r="F2" s="95"/>
      <c r="G2" s="95"/>
      <c r="H2" s="96"/>
    </row>
    <row r="3" spans="1:10" x14ac:dyDescent="0.3">
      <c r="A3" s="87"/>
      <c r="B3" s="88"/>
      <c r="C3" s="94" t="s">
        <v>106</v>
      </c>
      <c r="D3" s="95"/>
      <c r="E3" s="95"/>
      <c r="F3" s="95"/>
      <c r="G3" s="95"/>
      <c r="H3" s="96"/>
    </row>
    <row r="4" spans="1:10" x14ac:dyDescent="0.3">
      <c r="A4" s="87"/>
      <c r="B4" s="88"/>
      <c r="C4" s="97" t="s">
        <v>107</v>
      </c>
      <c r="D4" s="98"/>
      <c r="E4" s="98"/>
      <c r="F4" s="98"/>
      <c r="G4" s="98"/>
      <c r="H4" s="99"/>
    </row>
    <row r="5" spans="1:10" ht="52.95" customHeight="1" x14ac:dyDescent="0.3">
      <c r="A5" s="87"/>
      <c r="B5" s="88"/>
      <c r="C5" s="100" t="s">
        <v>124</v>
      </c>
      <c r="D5" s="101"/>
      <c r="E5" s="101"/>
      <c r="F5" s="101"/>
      <c r="G5" s="101"/>
      <c r="H5" s="102"/>
    </row>
    <row r="6" spans="1:10" ht="48" customHeight="1" thickBot="1" x14ac:dyDescent="0.35">
      <c r="A6" s="89"/>
      <c r="B6" s="90"/>
      <c r="C6" s="103" t="s">
        <v>28</v>
      </c>
      <c r="D6" s="104"/>
      <c r="E6" s="104"/>
      <c r="F6" s="104"/>
      <c r="G6" s="104"/>
      <c r="H6" s="105"/>
    </row>
    <row r="7" spans="1:10" ht="21.6" thickBot="1" x14ac:dyDescent="0.35">
      <c r="A7" s="72" t="s">
        <v>32</v>
      </c>
      <c r="B7" s="73"/>
      <c r="C7" s="73"/>
      <c r="D7" s="73"/>
      <c r="E7" s="73"/>
      <c r="F7" s="73"/>
      <c r="G7" s="73"/>
      <c r="H7" s="74"/>
    </row>
    <row r="8" spans="1:10" s="6" customFormat="1" ht="54" customHeight="1" thickBot="1" x14ac:dyDescent="0.35">
      <c r="A8" s="1" t="s">
        <v>3</v>
      </c>
      <c r="B8" s="2" t="s">
        <v>4</v>
      </c>
      <c r="C8" s="2" t="s">
        <v>5</v>
      </c>
      <c r="D8" s="2" t="s">
        <v>6</v>
      </c>
      <c r="E8" s="3" t="s">
        <v>7</v>
      </c>
      <c r="F8" s="4" t="s">
        <v>8</v>
      </c>
      <c r="G8" s="5" t="s">
        <v>9</v>
      </c>
      <c r="H8" s="23" t="s">
        <v>10</v>
      </c>
    </row>
    <row r="9" spans="1:10" s="8" customFormat="1" ht="29.4" customHeight="1" thickBot="1" x14ac:dyDescent="0.35">
      <c r="A9" s="7">
        <v>1</v>
      </c>
      <c r="B9" s="75" t="s">
        <v>11</v>
      </c>
      <c r="C9" s="76"/>
      <c r="D9" s="76"/>
      <c r="E9" s="77"/>
      <c r="F9" s="77"/>
      <c r="G9" s="77"/>
      <c r="H9" s="78"/>
      <c r="J9" s="45"/>
    </row>
    <row r="10" spans="1:10" s="11" customFormat="1" ht="90.75" customHeight="1" x14ac:dyDescent="0.3">
      <c r="A10" s="37" t="s">
        <v>12</v>
      </c>
      <c r="B10" s="62" t="s">
        <v>108</v>
      </c>
      <c r="C10" s="46"/>
      <c r="D10" s="48" t="s">
        <v>110</v>
      </c>
      <c r="E10" s="9" t="s">
        <v>57</v>
      </c>
      <c r="F10" s="39">
        <v>1</v>
      </c>
      <c r="G10" s="12"/>
      <c r="H10" s="10">
        <f t="shared" ref="H10:H21" si="0">G10*F10</f>
        <v>0</v>
      </c>
    </row>
    <row r="11" spans="1:10" s="11" customFormat="1" ht="90.75" customHeight="1" x14ac:dyDescent="0.3">
      <c r="A11" s="37" t="s">
        <v>33</v>
      </c>
      <c r="B11" s="62" t="s">
        <v>108</v>
      </c>
      <c r="C11" s="46"/>
      <c r="D11" s="48" t="s">
        <v>111</v>
      </c>
      <c r="E11" s="9" t="s">
        <v>57</v>
      </c>
      <c r="F11" s="39">
        <v>11</v>
      </c>
      <c r="G11" s="12"/>
      <c r="H11" s="10">
        <f t="shared" ref="H11" si="1">G11*F11</f>
        <v>0</v>
      </c>
    </row>
    <row r="12" spans="1:10" s="11" customFormat="1" ht="90.75" customHeight="1" x14ac:dyDescent="0.3">
      <c r="A12" s="37" t="s">
        <v>34</v>
      </c>
      <c r="B12" s="62" t="s">
        <v>147</v>
      </c>
      <c r="C12" s="46"/>
      <c r="D12" s="48" t="s">
        <v>112</v>
      </c>
      <c r="E12" s="9" t="s">
        <v>57</v>
      </c>
      <c r="F12" s="39">
        <v>3</v>
      </c>
      <c r="G12" s="12"/>
      <c r="H12" s="10">
        <f t="shared" si="0"/>
        <v>0</v>
      </c>
    </row>
    <row r="13" spans="1:10" s="11" customFormat="1" ht="90.75" customHeight="1" x14ac:dyDescent="0.3">
      <c r="A13" s="37" t="s">
        <v>35</v>
      </c>
      <c r="B13" s="46" t="s">
        <v>109</v>
      </c>
      <c r="C13" s="46"/>
      <c r="D13" s="48" t="s">
        <v>113</v>
      </c>
      <c r="E13" s="9" t="s">
        <v>57</v>
      </c>
      <c r="F13" s="39">
        <v>7</v>
      </c>
      <c r="G13" s="12"/>
      <c r="H13" s="10">
        <f t="shared" si="0"/>
        <v>0</v>
      </c>
    </row>
    <row r="14" spans="1:10" s="11" customFormat="1" ht="90.75" customHeight="1" x14ac:dyDescent="0.3">
      <c r="A14" s="37" t="s">
        <v>36</v>
      </c>
      <c r="B14" s="46" t="s">
        <v>114</v>
      </c>
      <c r="C14" s="46"/>
      <c r="D14" s="48" t="s">
        <v>151</v>
      </c>
      <c r="E14" s="9" t="s">
        <v>57</v>
      </c>
      <c r="F14" s="39">
        <v>1</v>
      </c>
      <c r="G14" s="12"/>
      <c r="H14" s="10">
        <f t="shared" si="0"/>
        <v>0</v>
      </c>
    </row>
    <row r="15" spans="1:10" s="11" customFormat="1" ht="90.75" customHeight="1" x14ac:dyDescent="0.3">
      <c r="A15" s="37" t="s">
        <v>37</v>
      </c>
      <c r="B15" s="46" t="s">
        <v>148</v>
      </c>
      <c r="C15" s="46"/>
      <c r="D15" s="48" t="s">
        <v>149</v>
      </c>
      <c r="E15" s="9" t="s">
        <v>99</v>
      </c>
      <c r="F15" s="39">
        <v>4</v>
      </c>
      <c r="G15" s="12"/>
      <c r="H15" s="10">
        <f t="shared" si="0"/>
        <v>0</v>
      </c>
    </row>
    <row r="16" spans="1:10" s="11" customFormat="1" ht="90.75" customHeight="1" x14ac:dyDescent="0.3">
      <c r="A16" s="37" t="s">
        <v>38</v>
      </c>
      <c r="B16" s="46" t="s">
        <v>115</v>
      </c>
      <c r="C16" s="46"/>
      <c r="D16" s="48" t="s">
        <v>150</v>
      </c>
      <c r="E16" s="9" t="s">
        <v>57</v>
      </c>
      <c r="F16" s="39">
        <v>1</v>
      </c>
      <c r="G16" s="12"/>
      <c r="H16" s="10">
        <f t="shared" si="0"/>
        <v>0</v>
      </c>
    </row>
    <row r="17" spans="1:10" s="11" customFormat="1" ht="90.75" customHeight="1" x14ac:dyDescent="0.3">
      <c r="A17" s="37" t="s">
        <v>39</v>
      </c>
      <c r="B17" s="69" t="s">
        <v>70</v>
      </c>
      <c r="C17" s="69"/>
      <c r="D17" s="65" t="s">
        <v>63</v>
      </c>
      <c r="E17" s="9" t="s">
        <v>64</v>
      </c>
      <c r="F17" s="50">
        <f>5.11764705882353*110</f>
        <v>562.94117647058829</v>
      </c>
      <c r="G17" s="12"/>
      <c r="H17" s="10">
        <f t="shared" si="0"/>
        <v>0</v>
      </c>
    </row>
    <row r="18" spans="1:10" s="11" customFormat="1" ht="90.75" customHeight="1" x14ac:dyDescent="0.3">
      <c r="A18" s="37" t="s">
        <v>46</v>
      </c>
      <c r="B18" s="69" t="s">
        <v>71</v>
      </c>
      <c r="C18" s="69"/>
      <c r="D18" s="65" t="s">
        <v>65</v>
      </c>
      <c r="E18" s="9" t="s">
        <v>66</v>
      </c>
      <c r="F18" s="64">
        <v>4.7699999999999996</v>
      </c>
      <c r="G18" s="12"/>
      <c r="H18" s="10">
        <f t="shared" si="0"/>
        <v>0</v>
      </c>
    </row>
    <row r="19" spans="1:10" s="11" customFormat="1" ht="90.75" customHeight="1" x14ac:dyDescent="0.3">
      <c r="A19" s="37" t="s">
        <v>126</v>
      </c>
      <c r="B19" s="115" t="s">
        <v>72</v>
      </c>
      <c r="C19" s="116"/>
      <c r="D19" s="66" t="s">
        <v>67</v>
      </c>
      <c r="E19" s="47" t="s">
        <v>68</v>
      </c>
      <c r="F19" s="50">
        <f>1*106</f>
        <v>106</v>
      </c>
      <c r="G19" s="12"/>
      <c r="H19" s="10">
        <f t="shared" si="0"/>
        <v>0</v>
      </c>
    </row>
    <row r="20" spans="1:10" s="11" customFormat="1" ht="106.5" customHeight="1" x14ac:dyDescent="0.3">
      <c r="A20" s="37" t="s">
        <v>127</v>
      </c>
      <c r="B20" s="117" t="s">
        <v>43</v>
      </c>
      <c r="C20" s="117"/>
      <c r="D20" s="67" t="s">
        <v>116</v>
      </c>
      <c r="E20" s="47" t="s">
        <v>40</v>
      </c>
      <c r="F20" s="50">
        <f>1.5*106</f>
        <v>159</v>
      </c>
      <c r="G20" s="12"/>
      <c r="H20" s="10">
        <f t="shared" si="0"/>
        <v>0</v>
      </c>
    </row>
    <row r="21" spans="1:10" s="11" customFormat="1" ht="90.75" customHeight="1" x14ac:dyDescent="0.3">
      <c r="A21" s="37" t="s">
        <v>128</v>
      </c>
      <c r="B21" s="70" t="s">
        <v>44</v>
      </c>
      <c r="C21" s="71"/>
      <c r="D21" s="68" t="s">
        <v>88</v>
      </c>
      <c r="E21" s="47" t="s">
        <v>52</v>
      </c>
      <c r="F21" s="58">
        <v>2</v>
      </c>
      <c r="G21" s="12"/>
      <c r="H21" s="10">
        <f t="shared" si="0"/>
        <v>0</v>
      </c>
    </row>
    <row r="22" spans="1:10" s="13" customFormat="1" ht="37.950000000000003" customHeight="1" x14ac:dyDescent="0.3">
      <c r="A22" s="79" t="s">
        <v>13</v>
      </c>
      <c r="B22" s="80"/>
      <c r="C22" s="80"/>
      <c r="D22" s="80"/>
      <c r="E22" s="80"/>
      <c r="F22" s="80"/>
      <c r="G22" s="81"/>
      <c r="H22" s="38">
        <f>SUM(H10:H21)</f>
        <v>0</v>
      </c>
    </row>
    <row r="23" spans="1:10" s="13" customFormat="1" ht="15.6" x14ac:dyDescent="0.3">
      <c r="A23" s="82" t="s">
        <v>14</v>
      </c>
      <c r="B23" s="83"/>
      <c r="C23" s="83"/>
      <c r="D23" s="83"/>
      <c r="E23" s="83"/>
      <c r="F23" s="83"/>
      <c r="G23" s="84"/>
      <c r="H23" s="25">
        <f>H22*20/100</f>
        <v>0</v>
      </c>
    </row>
    <row r="24" spans="1:10" ht="18" x14ac:dyDescent="0.3">
      <c r="A24" s="109" t="s">
        <v>15</v>
      </c>
      <c r="B24" s="110"/>
      <c r="C24" s="110"/>
      <c r="D24" s="110"/>
      <c r="E24" s="110"/>
      <c r="F24" s="110"/>
      <c r="G24" s="111"/>
      <c r="H24" s="63">
        <f>SUM(H22:H23)</f>
        <v>0</v>
      </c>
      <c r="J24" s="40">
        <f>J22/28.03</f>
        <v>0</v>
      </c>
    </row>
    <row r="25" spans="1:10" s="13" customFormat="1" ht="100.8" x14ac:dyDescent="0.3">
      <c r="A25" s="21"/>
      <c r="B25" s="112" t="s">
        <v>16</v>
      </c>
      <c r="C25" s="112"/>
      <c r="D25" s="27" t="s">
        <v>17</v>
      </c>
      <c r="E25" s="28"/>
      <c r="F25" s="29"/>
      <c r="G25" s="21"/>
      <c r="H25" s="30"/>
      <c r="J25" s="41"/>
    </row>
    <row r="26" spans="1:10" ht="101.4" thickBot="1" x14ac:dyDescent="0.35">
      <c r="A26" s="18"/>
      <c r="B26" s="22" t="s">
        <v>18</v>
      </c>
      <c r="C26" s="19"/>
      <c r="D26" s="26" t="s">
        <v>19</v>
      </c>
      <c r="E26" s="31"/>
      <c r="F26" s="32"/>
      <c r="G26" s="33"/>
      <c r="H26" s="34"/>
      <c r="J26" s="40"/>
    </row>
    <row r="28" spans="1:10" ht="39.9" customHeight="1" x14ac:dyDescent="0.3">
      <c r="D28" s="36" t="s">
        <v>29</v>
      </c>
      <c r="E28" s="113"/>
      <c r="F28" s="113"/>
      <c r="G28" s="113"/>
      <c r="H28" s="113"/>
    </row>
    <row r="29" spans="1:10" ht="39.9" customHeight="1" x14ac:dyDescent="0.3">
      <c r="D29" s="36" t="s">
        <v>30</v>
      </c>
      <c r="E29" s="114"/>
      <c r="F29" s="114"/>
      <c r="G29" s="114"/>
      <c r="H29" s="114"/>
    </row>
    <row r="30" spans="1:10" ht="39.9" customHeight="1" x14ac:dyDescent="0.3">
      <c r="D30" s="36" t="s">
        <v>31</v>
      </c>
      <c r="E30" s="114"/>
      <c r="F30" s="114"/>
      <c r="G30" s="114"/>
      <c r="H30" s="114"/>
    </row>
    <row r="31" spans="1:10" x14ac:dyDescent="0.3">
      <c r="E31" s="114"/>
      <c r="F31" s="114"/>
      <c r="G31" s="114"/>
      <c r="H31" s="114"/>
    </row>
    <row r="32" spans="1:10" x14ac:dyDescent="0.3">
      <c r="E32" s="114"/>
      <c r="F32" s="114"/>
      <c r="G32" s="114"/>
      <c r="H32" s="114"/>
    </row>
    <row r="33" spans="5:8" x14ac:dyDescent="0.3">
      <c r="E33" s="114"/>
      <c r="F33" s="114"/>
      <c r="G33" s="114"/>
      <c r="H33" s="114"/>
    </row>
    <row r="34" spans="5:8" x14ac:dyDescent="0.3">
      <c r="E34" s="114"/>
      <c r="F34" s="114"/>
      <c r="G34" s="114"/>
      <c r="H34" s="114"/>
    </row>
    <row r="35" spans="5:8" x14ac:dyDescent="0.3">
      <c r="E35" s="114"/>
      <c r="F35" s="114"/>
      <c r="G35" s="114"/>
      <c r="H35" s="114"/>
    </row>
  </sheetData>
  <mergeCells count="18">
    <mergeCell ref="A1:B6"/>
    <mergeCell ref="C1:H1"/>
    <mergeCell ref="C2:H2"/>
    <mergeCell ref="C3:H3"/>
    <mergeCell ref="C4:H4"/>
    <mergeCell ref="C5:H5"/>
    <mergeCell ref="C6:H6"/>
    <mergeCell ref="A7:H7"/>
    <mergeCell ref="B9:H9"/>
    <mergeCell ref="A22:G22"/>
    <mergeCell ref="A23:G23"/>
    <mergeCell ref="A24:G24"/>
    <mergeCell ref="E28:H28"/>
    <mergeCell ref="E29:H29"/>
    <mergeCell ref="E30:H35"/>
    <mergeCell ref="B19:C19"/>
    <mergeCell ref="B20:C20"/>
    <mergeCell ref="B25:C25"/>
  </mergeCells>
  <phoneticPr fontId="10" type="noConversion"/>
  <pageMargins left="0.70866141732283461" right="0.70866141732283461" top="0.74803149606299213" bottom="0.74803149606299213" header="0.31496062992125984" footer="0.31496062992125984"/>
  <pageSetup paperSize="9" scale="23" fitToHeight="0" orientation="landscape" r:id="rId1"/>
  <headerFooter>
    <oddFooter>&amp;LPrepared by:&amp;CChecked by:&amp;RApproved by:</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22"/>
  <sheetViews>
    <sheetView view="pageBreakPreview" zoomScale="60" zoomScaleNormal="100" workbookViewId="0">
      <selection activeCell="G7" sqref="G7"/>
    </sheetView>
  </sheetViews>
  <sheetFormatPr defaultRowHeight="14.4" x14ac:dyDescent="0.3"/>
  <cols>
    <col min="1" max="1" width="18.88671875" customWidth="1"/>
    <col min="2" max="2" width="29.109375" customWidth="1"/>
    <col min="3" max="3" width="37.88671875" customWidth="1"/>
    <col min="4" max="4" width="32.109375" customWidth="1"/>
    <col min="5" max="6" width="12.109375" bestFit="1" customWidth="1"/>
    <col min="7" max="7" width="43.33203125" customWidth="1"/>
  </cols>
  <sheetData>
    <row r="1" spans="1:7" ht="23.4" x14ac:dyDescent="0.3">
      <c r="A1" s="129"/>
      <c r="B1" s="130"/>
      <c r="C1" s="123" t="s">
        <v>0</v>
      </c>
      <c r="D1" s="124"/>
    </row>
    <row r="2" spans="1:7" x14ac:dyDescent="0.3">
      <c r="A2" s="129"/>
      <c r="B2" s="130"/>
      <c r="C2" s="125" t="s">
        <v>1</v>
      </c>
      <c r="D2" s="126"/>
    </row>
    <row r="3" spans="1:7" x14ac:dyDescent="0.3">
      <c r="A3" s="129"/>
      <c r="B3" s="130"/>
      <c r="C3" s="125" t="s">
        <v>2</v>
      </c>
      <c r="D3" s="126"/>
    </row>
    <row r="4" spans="1:7" ht="15" thickBot="1" x14ac:dyDescent="0.35">
      <c r="A4" s="129"/>
      <c r="B4" s="130"/>
      <c r="C4" s="127"/>
      <c r="D4" s="128"/>
    </row>
    <row r="5" spans="1:7" ht="21.6" thickBot="1" x14ac:dyDescent="0.35">
      <c r="A5" s="141" t="s">
        <v>23</v>
      </c>
      <c r="B5" s="142"/>
      <c r="C5" s="142"/>
      <c r="D5" s="143"/>
    </row>
    <row r="6" spans="1:7" ht="69" customHeight="1" x14ac:dyDescent="0.3">
      <c r="A6" s="42" t="s">
        <v>24</v>
      </c>
      <c r="B6" s="43" t="s">
        <v>25</v>
      </c>
      <c r="C6" s="144" t="s">
        <v>26</v>
      </c>
      <c r="D6" s="145"/>
    </row>
    <row r="7" spans="1:7" ht="43.2" x14ac:dyDescent="0.3">
      <c r="A7" s="20">
        <v>1</v>
      </c>
      <c r="B7" s="134" t="str">
        <f>BoQ_Hilalkent!C5</f>
        <v xml:space="preserve">Adres(Location): Sosyal Hizmet Binası -  Hilalkent Geçici Konaklama Merkezi </v>
      </c>
      <c r="C7" s="147" t="s">
        <v>125</v>
      </c>
      <c r="D7" s="148"/>
      <c r="E7" s="35"/>
      <c r="F7" s="35"/>
      <c r="G7" s="35"/>
    </row>
    <row r="8" spans="1:7" ht="43.2" x14ac:dyDescent="0.3">
      <c r="A8" s="20">
        <v>2</v>
      </c>
      <c r="B8" s="134" t="str">
        <f>BoQ_Saraykent!C5</f>
        <v>Adres(Location):Saraykent Toplum Merkezi -  Antakya/HATAY</v>
      </c>
      <c r="C8" s="147" t="s">
        <v>125</v>
      </c>
      <c r="D8" s="148"/>
      <c r="E8" s="35"/>
      <c r="F8" s="35"/>
      <c r="G8" s="35"/>
    </row>
    <row r="9" spans="1:7" ht="72" x14ac:dyDescent="0.3">
      <c r="A9" s="20">
        <v>3</v>
      </c>
      <c r="B9" s="134" t="s">
        <v>152</v>
      </c>
      <c r="C9" s="147" t="s">
        <v>125</v>
      </c>
      <c r="D9" s="148"/>
      <c r="E9" s="35"/>
      <c r="F9" s="35"/>
      <c r="G9" s="35"/>
    </row>
    <row r="10" spans="1:7" ht="57.6" x14ac:dyDescent="0.3">
      <c r="A10" s="20">
        <v>4</v>
      </c>
      <c r="B10" s="134" t="s">
        <v>153</v>
      </c>
      <c r="C10" s="147" t="s">
        <v>125</v>
      </c>
      <c r="D10" s="148"/>
      <c r="E10" s="35"/>
      <c r="F10" s="35"/>
      <c r="G10" s="35"/>
    </row>
    <row r="11" spans="1:7" ht="39.6" x14ac:dyDescent="0.3">
      <c r="A11" s="20">
        <v>5</v>
      </c>
      <c r="B11" s="135" t="s">
        <v>154</v>
      </c>
      <c r="C11" s="136" t="s">
        <v>155</v>
      </c>
      <c r="D11" s="137"/>
      <c r="E11" s="35"/>
      <c r="F11" s="35"/>
      <c r="G11" s="35"/>
    </row>
    <row r="12" spans="1:7" ht="66.599999999999994" thickBot="1" x14ac:dyDescent="0.35">
      <c r="A12" s="146">
        <v>6</v>
      </c>
      <c r="B12" s="138" t="s">
        <v>156</v>
      </c>
      <c r="C12" s="139" t="s">
        <v>157</v>
      </c>
      <c r="D12" s="140"/>
      <c r="E12" s="35"/>
      <c r="F12" s="35"/>
      <c r="G12" s="35"/>
    </row>
    <row r="13" spans="1:7" x14ac:dyDescent="0.3">
      <c r="A13" s="120"/>
      <c r="B13" s="121"/>
      <c r="C13" s="121"/>
      <c r="D13" s="122"/>
    </row>
    <row r="14" spans="1:7" x14ac:dyDescent="0.3">
      <c r="A14" s="120"/>
      <c r="B14" s="121"/>
      <c r="C14" s="121"/>
      <c r="D14" s="122"/>
    </row>
    <row r="15" spans="1:7" x14ac:dyDescent="0.3">
      <c r="A15" s="44" t="s">
        <v>20</v>
      </c>
      <c r="B15" s="113"/>
      <c r="C15" s="113"/>
      <c r="D15" s="113"/>
    </row>
    <row r="16" spans="1:7" x14ac:dyDescent="0.3">
      <c r="A16" s="44" t="s">
        <v>21</v>
      </c>
      <c r="B16" s="114"/>
      <c r="C16" s="114"/>
      <c r="D16" s="114"/>
    </row>
    <row r="17" spans="1:4" x14ac:dyDescent="0.3">
      <c r="A17" s="118" t="s">
        <v>22</v>
      </c>
      <c r="B17" s="114"/>
      <c r="C17" s="114"/>
      <c r="D17" s="114"/>
    </row>
    <row r="18" spans="1:4" x14ac:dyDescent="0.3">
      <c r="A18" s="118"/>
      <c r="B18" s="114"/>
      <c r="C18" s="114"/>
      <c r="D18" s="114"/>
    </row>
    <row r="19" spans="1:4" x14ac:dyDescent="0.3">
      <c r="A19" s="118"/>
      <c r="B19" s="114"/>
      <c r="C19" s="114"/>
      <c r="D19" s="114"/>
    </row>
    <row r="20" spans="1:4" x14ac:dyDescent="0.3">
      <c r="A20" s="118"/>
      <c r="B20" s="114"/>
      <c r="C20" s="114"/>
      <c r="D20" s="114"/>
    </row>
    <row r="21" spans="1:4" x14ac:dyDescent="0.3">
      <c r="A21" s="118"/>
      <c r="B21" s="114"/>
      <c r="C21" s="114"/>
      <c r="D21" s="114"/>
    </row>
    <row r="22" spans="1:4" x14ac:dyDescent="0.3">
      <c r="A22" s="119"/>
      <c r="B22" s="114"/>
      <c r="C22" s="114"/>
      <c r="D22" s="114"/>
    </row>
  </sheetData>
  <mergeCells count="18">
    <mergeCell ref="C1:D1"/>
    <mergeCell ref="C2:D2"/>
    <mergeCell ref="C3:D3"/>
    <mergeCell ref="C4:D4"/>
    <mergeCell ref="A1:B4"/>
    <mergeCell ref="B15:D15"/>
    <mergeCell ref="B16:D16"/>
    <mergeCell ref="A17:A22"/>
    <mergeCell ref="B17:D22"/>
    <mergeCell ref="A5:D5"/>
    <mergeCell ref="C6:D6"/>
    <mergeCell ref="C7:D7"/>
    <mergeCell ref="A13:D14"/>
    <mergeCell ref="C8:D8"/>
    <mergeCell ref="C12:D12"/>
    <mergeCell ref="C9:D9"/>
    <mergeCell ref="C10:D10"/>
    <mergeCell ref="C11:D11"/>
  </mergeCells>
  <phoneticPr fontId="10" type="noConversion"/>
  <pageMargins left="0.7" right="0.7" top="0.75" bottom="0.75" header="0.3" footer="0.3"/>
  <pageSetup paperSize="9" scale="74"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714595-7770-462E-A6EF-3E454A8F0819}">
  <sheetPr>
    <tabColor rgb="FFFF0000"/>
  </sheetPr>
  <dimension ref="A1:G8"/>
  <sheetViews>
    <sheetView view="pageBreakPreview" zoomScale="60" zoomScaleNormal="100" workbookViewId="0">
      <selection activeCell="H15" sqref="H15"/>
    </sheetView>
  </sheetViews>
  <sheetFormatPr defaultRowHeight="14.4" x14ac:dyDescent="0.3"/>
  <cols>
    <col min="1" max="1" width="13.44140625" bestFit="1" customWidth="1"/>
    <col min="2" max="2" width="29.109375" customWidth="1"/>
    <col min="3" max="3" width="32.88671875" customWidth="1"/>
    <col min="4" max="4" width="24.44140625" customWidth="1"/>
    <col min="6" max="7" width="12.109375" bestFit="1" customWidth="1"/>
    <col min="8" max="8" width="43.44140625" customWidth="1"/>
  </cols>
  <sheetData>
    <row r="1" spans="1:7" ht="23.4" x14ac:dyDescent="0.3">
      <c r="A1" s="129"/>
      <c r="B1" s="130"/>
      <c r="C1" s="123" t="s">
        <v>0</v>
      </c>
      <c r="D1" s="124"/>
    </row>
    <row r="2" spans="1:7" x14ac:dyDescent="0.3">
      <c r="A2" s="129"/>
      <c r="B2" s="130"/>
      <c r="C2" s="125" t="s">
        <v>1</v>
      </c>
      <c r="D2" s="126"/>
    </row>
    <row r="3" spans="1:7" x14ac:dyDescent="0.3">
      <c r="A3" s="129"/>
      <c r="B3" s="130"/>
      <c r="C3" s="125" t="s">
        <v>2</v>
      </c>
      <c r="D3" s="126"/>
    </row>
    <row r="4" spans="1:7" ht="39.75" customHeight="1" thickBot="1" x14ac:dyDescent="0.35">
      <c r="A4" s="129"/>
      <c r="B4" s="130"/>
      <c r="C4" s="132" t="s">
        <v>120</v>
      </c>
      <c r="D4" s="133"/>
    </row>
    <row r="5" spans="1:7" ht="21.6" thickBot="1" x14ac:dyDescent="0.35">
      <c r="A5" s="72" t="s">
        <v>117</v>
      </c>
      <c r="B5" s="73"/>
      <c r="C5" s="73"/>
      <c r="D5" s="74"/>
    </row>
    <row r="6" spans="1:7" ht="38.4" customHeight="1" x14ac:dyDescent="0.3">
      <c r="A6" s="42" t="s">
        <v>118</v>
      </c>
      <c r="B6" s="43" t="s">
        <v>122</v>
      </c>
      <c r="C6" s="43" t="s">
        <v>121</v>
      </c>
      <c r="D6" s="150" t="s">
        <v>119</v>
      </c>
    </row>
    <row r="7" spans="1:7" ht="72.599999999999994" customHeight="1" x14ac:dyDescent="0.3">
      <c r="A7" s="20">
        <v>1</v>
      </c>
      <c r="B7" s="134" t="str">
        <f>BoQ_Hilalkent!C5</f>
        <v xml:space="preserve">Adres(Location): Sosyal Hizmet Binası -  Hilalkent Geçici Konaklama Merkezi </v>
      </c>
      <c r="C7" s="149">
        <f>BoQ_Hilalkent!H40</f>
        <v>0</v>
      </c>
      <c r="D7" s="131">
        <f>SUM(C7:C8)</f>
        <v>0</v>
      </c>
      <c r="F7" s="35"/>
      <c r="G7" s="35"/>
    </row>
    <row r="8" spans="1:7" ht="92.4" customHeight="1" x14ac:dyDescent="0.3">
      <c r="A8" s="20">
        <v>2</v>
      </c>
      <c r="B8" s="134" t="str">
        <f>BoQ_Saraykent!C5</f>
        <v>Adres(Location):Saraykent Toplum Merkezi -  Antakya/HATAY</v>
      </c>
      <c r="C8" s="149">
        <f>BoQ_Saraykent!H24</f>
        <v>0</v>
      </c>
      <c r="D8" s="131"/>
      <c r="G8" s="35"/>
    </row>
  </sheetData>
  <mergeCells count="7">
    <mergeCell ref="D7:D8"/>
    <mergeCell ref="A1:B4"/>
    <mergeCell ref="C1:D1"/>
    <mergeCell ref="C2:D2"/>
    <mergeCell ref="C3:D3"/>
    <mergeCell ref="C4:D4"/>
    <mergeCell ref="A5:D5"/>
  </mergeCells>
  <pageMargins left="0.7" right="0.7" top="0.75" bottom="0.75" header="0.3" footer="0.3"/>
  <pageSetup paperSize="9" scale="87"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55B68B370A3724CB9817A3A181AEAA8" ma:contentTypeVersion="21" ma:contentTypeDescription="Create a new document." ma:contentTypeScope="" ma:versionID="867cf301ce59c36757c7cc56ea9eb9e3">
  <xsd:schema xmlns:xsd="http://www.w3.org/2001/XMLSchema" xmlns:xs="http://www.w3.org/2001/XMLSchema" xmlns:p="http://schemas.microsoft.com/office/2006/metadata/properties" xmlns:ns2="95e161bd-cc63-47ec-be70-220b7cddff90" xmlns:ns3="8418ace1-cc90-4f11-b7de-abe2920bd5f8" targetNamespace="http://schemas.microsoft.com/office/2006/metadata/properties" ma:root="true" ma:fieldsID="656925d0ac9c7db9ef6feb064ce4684c" ns2:_="" ns3:_="">
    <xsd:import namespace="95e161bd-cc63-47ec-be70-220b7cddff90"/>
    <xsd:import namespace="8418ace1-cc90-4f11-b7de-abe2920bd5f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Location" minOccurs="0"/>
                <xsd:element ref="ns2:MediaServiceSearchProperties" minOccurs="0"/>
                <xsd:element ref="ns2:elifuluta_x015f_" minOccurs="0"/>
                <xsd:element ref="ns2:elifuluta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e161bd-cc63-47ec-be70-220b7cddff90" elementFormDefault="qualified">
    <xsd:import namespace="http://schemas.microsoft.com/office/2006/documentManagement/types"/>
    <xsd:import namespace="http://schemas.microsoft.com/office/infopath/2007/PartnerControls"/>
    <xsd:element name="MediaServiceMetadata" ma:index="4" nillable="true" ma:displayName="MediaServiceMetadata" ma:hidden="true" ma:internalName="MediaServiceMetadata" ma:readOnly="true">
      <xsd:simpleType>
        <xsd:restriction base="dms:Note"/>
      </xsd:simpleType>
    </xsd:element>
    <xsd:element name="MediaServiceFastMetadata" ma:index="5" nillable="true" ma:displayName="MediaServiceFastMetadata" ma:hidden="true" ma:internalName="MediaServiceFastMetadata" ma:readOnly="true">
      <xsd:simpleType>
        <xsd:restriction base="dms:Note"/>
      </xsd:simpleType>
    </xsd:element>
    <xsd:element name="MediaServiceDateTaken" ma:index="6" nillable="true" ma:displayName="MediaServiceDateTaken" ma:hidden="true" ma:internalName="MediaServiceDateTaken" ma:readOnly="true">
      <xsd:simpleType>
        <xsd:restriction base="dms:Text"/>
      </xsd:simpleType>
    </xsd:element>
    <xsd:element name="MediaServiceAutoTags" ma:index="7" nillable="true" ma:displayName="Tags" ma:internalName="MediaServiceAutoTags" ma:readOnly="true">
      <xsd:simpleType>
        <xsd:restriction base="dms:Text"/>
      </xsd:simpleType>
    </xsd:element>
    <xsd:element name="MediaServiceGenerationTime" ma:index="8" nillable="true" ma:displayName="MediaServiceGenerationTime" ma:hidden="true" ma:internalName="MediaServiceGenerationTime" ma:readOnly="true">
      <xsd:simpleType>
        <xsd:restriction base="dms:Text"/>
      </xsd:simpleType>
    </xsd:element>
    <xsd:element name="MediaServiceEventHashCode" ma:index="9" nillable="true" ma:displayName="MediaServiceEventHashCode" ma:hidden="true" ma:internalName="MediaServiceEventHashCode" ma:readOnly="true">
      <xsd:simpleType>
        <xsd:restriction base="dms:Text"/>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b23ec234-cbf3-4cc2-a0ae-2bfafc310c7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Location" ma:index="24" nillable="true" ma:displayName="Location" ma:indexed="true" ma:internalName="MediaServiceLocation"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elifuluta_x015f_" ma:index="26" nillable="true" ma:displayName="elif ulutaş" ma:default="[today]" ma:description="20.05.2024" ma:format="DateOnly" ma:internalName="elifuluta_x015f_">
      <xsd:simpleType>
        <xsd:restriction base="dms:DateTime"/>
      </xsd:simpleType>
    </xsd:element>
    <xsd:element name="elifulutas" ma:index="27" nillable="true" ma:displayName="elif ulutas" ma:description="20.05.2024" ma:format="Dropdown" ma:internalName="elifulutas">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418ace1-cc90-4f11-b7de-abe2920bd5f8"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ede54f7b-65c6-455c-ada6-b96de04514f7}" ma:internalName="TaxCatchAll" ma:showField="CatchAllData" ma:web="8418ace1-cc90-4f11-b7de-abe2920bd5f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elifuluta_x015f_ xmlns="95e161bd-cc63-47ec-be70-220b7cddff90">2024-10-28T04:46:18Z</elifuluta_x015f_>
    <elifulutas xmlns="95e161bd-cc63-47ec-be70-220b7cddff90" xsi:nil="true"/>
    <lcf76f155ced4ddcb4097134ff3c332f xmlns="95e161bd-cc63-47ec-be70-220b7cddff90">
      <Terms xmlns="http://schemas.microsoft.com/office/infopath/2007/PartnerControls"/>
    </lcf76f155ced4ddcb4097134ff3c332f>
    <TaxCatchAll xmlns="8418ace1-cc90-4f11-b7de-abe2920bd5f8"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7EC325E-5EED-45A0-9393-28F045EB8536}"/>
</file>

<file path=customXml/itemProps2.xml><?xml version="1.0" encoding="utf-8"?>
<ds:datastoreItem xmlns:ds="http://schemas.openxmlformats.org/officeDocument/2006/customXml" ds:itemID="{C5BA66C6-36C7-43A4-974F-1F38825ADCA8}">
  <ds:schemaRefs>
    <ds:schemaRef ds:uri="http://purl.org/dc/elements/1.1/"/>
    <ds:schemaRef ds:uri="http://purl.org/dc/terms/"/>
    <ds:schemaRef ds:uri="http://schemas.openxmlformats.org/package/2006/metadata/core-properties"/>
    <ds:schemaRef ds:uri="8f290d72-81c9-4afc-9050-50b41dd9a9e0"/>
    <ds:schemaRef ds:uri="b47b9bb2-6804-4105-89bb-ca191f1bf33a"/>
    <ds:schemaRef ds:uri="http://purl.org/dc/dcmitype/"/>
    <ds:schemaRef ds:uri="http://schemas.microsoft.com/office/2006/metadata/properties"/>
    <ds:schemaRef ds:uri="http://schemas.microsoft.com/office/2006/documentManagement/types"/>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A470DAF7-DF95-4E69-9C99-97527572C36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BoQ_Hilalkent</vt:lpstr>
      <vt:lpstr>BoQ_Saraykent</vt:lpstr>
      <vt:lpstr>Zaman Çizelgesi</vt:lpstr>
      <vt:lpstr>SUMMARY</vt:lpstr>
      <vt:lpstr>BoQ_Hilalkent!Print_Area</vt:lpstr>
      <vt:lpstr>BoQ_Saraykent!Print_Area</vt:lpstr>
      <vt:lpstr>BoQ_Hilalkent!Print_Titles</vt:lpstr>
      <vt:lpstr>BoQ_Saraykent!Print_Titles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Kaya, Duygu Damla</dc:creator>
  <cp:keywords/>
  <dc:description/>
  <cp:lastModifiedBy>Yildirim, Cihat</cp:lastModifiedBy>
  <cp:revision/>
  <dcterms:created xsi:type="dcterms:W3CDTF">2015-06-05T18:17:20Z</dcterms:created>
  <dcterms:modified xsi:type="dcterms:W3CDTF">2024-10-28T12:03:46Z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0x010100C55B68B370A3724CB9817A3A181AEAA8</vt:lpwstr>
  </property>
</Properties>
</file>